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-15" windowWidth="9780" windowHeight="8760"/>
  </bookViews>
  <sheets>
    <sheet name="Aitken_Lagrange" sheetId="1" r:id="rId1"/>
    <sheet name="User Defined Functions" sheetId="3" r:id="rId2"/>
    <sheet name="VBA Functional Form" sheetId="4" r:id="rId3"/>
  </sheets>
  <definedNames>
    <definedName name="Point_Parameter">Aitken_Lagrange!$H$4</definedName>
    <definedName name="X_P1">Aitken_Lagrange!$G$10</definedName>
    <definedName name="X_P2">Aitken_Lagrange!$G$11</definedName>
    <definedName name="X_P3">Aitken_Lagrange!$G$12</definedName>
    <definedName name="X_P4">Aitken_Lagrange!$G$13</definedName>
    <definedName name="X_Values">OFFSET(Aitken_Lagrange!$D1,0,0)</definedName>
    <definedName name="X_Work_Max">Aitken_Lagrange!$D$5</definedName>
    <definedName name="X_Work_Min">Aitken_Lagrange!$C$5</definedName>
    <definedName name="XStar">Aitken_Lagrange!$H$5</definedName>
    <definedName name="y_12_FLINE">(Y_P1*(X_P2-X_Values)+Y_P2*(X_Values-X_P1))/(X_P2-X_P1)</definedName>
    <definedName name="Y_123_FLINE">(y_12_FLINE*(X_P3-X_Values)+Y_23_FLINE*(X_Values-X_P1))/(X_P3-X_P1)</definedName>
    <definedName name="Y_1234_FLINE">(Y_123_FLINE*(X_P4-X_Values)+Y_234_FLINE*(X_Values-X_P1))/(X_P4-X_P1)</definedName>
    <definedName name="Y_23_FLINE">(Y_P2*(X_P3-X_Values)+Y_P3*(X_Values-X_P2))/(X_P3-X_P2)</definedName>
    <definedName name="Y_234_FLINE">(Y_23_FLINE*(X_P4-X_Values)+Y_34_FLINE*(X_Values-X_P2))/(X_P4-X_P2)</definedName>
    <definedName name="Y_34_FLINE">(Y_P3*(X_P4-X_Values)+Y_P4*(X_Values-X_P3))/(X_P4-X_P3)</definedName>
    <definedName name="Y_P1">Aitken_Lagrange!$H$10</definedName>
    <definedName name="Y_P2">Aitken_Lagrange!$H$11</definedName>
    <definedName name="Y_P3">Aitken_Lagrange!$H$12</definedName>
    <definedName name="Y_P4">Aitken_Lagrange!$H$13</definedName>
    <definedName name="Y_Work_Max">Aitken_Lagrange!$D$6</definedName>
    <definedName name="Y_Work_Min">Aitken_Lagrange!$C$6</definedName>
  </definedNames>
  <calcPr calcId="145621"/>
</workbook>
</file>

<file path=xl/calcChain.xml><?xml version="1.0" encoding="utf-8"?>
<calcChain xmlns="http://schemas.openxmlformats.org/spreadsheetml/2006/main">
  <c r="D32" i="1" l="1"/>
  <c r="D31" i="1"/>
  <c r="D28" i="1"/>
  <c r="D27" i="1"/>
  <c r="D24" i="1"/>
  <c r="E23" i="1"/>
  <c r="D23" i="1"/>
  <c r="E20" i="1"/>
  <c r="D20" i="1"/>
  <c r="E19" i="1"/>
  <c r="D19" i="1"/>
  <c r="E16" i="1"/>
  <c r="D16" i="1"/>
  <c r="E15" i="1"/>
  <c r="E28" i="1" s="1"/>
  <c r="D15" i="1"/>
  <c r="D138" i="1" l="1"/>
  <c r="K138" i="1" s="1"/>
  <c r="D137" i="1"/>
  <c r="J137" i="1" s="1"/>
  <c r="D136" i="1"/>
  <c r="K136" i="1" s="1"/>
  <c r="D135" i="1"/>
  <c r="J135" i="1" s="1"/>
  <c r="D134" i="1"/>
  <c r="K134" i="1" s="1"/>
  <c r="D133" i="1"/>
  <c r="J133" i="1" s="1"/>
  <c r="D132" i="1"/>
  <c r="K132" i="1" s="1"/>
  <c r="D131" i="1"/>
  <c r="J131" i="1" s="1"/>
  <c r="D130" i="1"/>
  <c r="K130" i="1" s="1"/>
  <c r="D129" i="1"/>
  <c r="J129" i="1" s="1"/>
  <c r="D128" i="1"/>
  <c r="K128" i="1" s="1"/>
  <c r="D127" i="1"/>
  <c r="J127" i="1" s="1"/>
  <c r="D126" i="1"/>
  <c r="K126" i="1" s="1"/>
  <c r="D125" i="1"/>
  <c r="J125" i="1" s="1"/>
  <c r="D124" i="1"/>
  <c r="K124" i="1" s="1"/>
  <c r="D123" i="1"/>
  <c r="J123" i="1" s="1"/>
  <c r="D122" i="1"/>
  <c r="K122" i="1" s="1"/>
  <c r="D121" i="1"/>
  <c r="J121" i="1" s="1"/>
  <c r="E120" i="1"/>
  <c r="D120" i="1"/>
  <c r="K120" i="1" s="1"/>
  <c r="D119" i="1"/>
  <c r="J119" i="1" s="1"/>
  <c r="D118" i="1"/>
  <c r="K118" i="1" s="1"/>
  <c r="D117" i="1"/>
  <c r="J117" i="1" s="1"/>
  <c r="D116" i="1"/>
  <c r="K116" i="1" s="1"/>
  <c r="D115" i="1"/>
  <c r="J115" i="1" s="1"/>
  <c r="D114" i="1"/>
  <c r="K114" i="1" s="1"/>
  <c r="D113" i="1"/>
  <c r="K113" i="1" s="1"/>
  <c r="D112" i="1"/>
  <c r="K112" i="1" s="1"/>
  <c r="D111" i="1"/>
  <c r="K111" i="1" s="1"/>
  <c r="D110" i="1"/>
  <c r="K110" i="1" s="1"/>
  <c r="D109" i="1"/>
  <c r="K109" i="1" s="1"/>
  <c r="D108" i="1"/>
  <c r="K108" i="1" s="1"/>
  <c r="D107" i="1"/>
  <c r="K107" i="1" s="1"/>
  <c r="D106" i="1"/>
  <c r="K106" i="1" s="1"/>
  <c r="D105" i="1"/>
  <c r="K105" i="1" s="1"/>
  <c r="D104" i="1"/>
  <c r="K104" i="1" s="1"/>
  <c r="D103" i="1"/>
  <c r="K103" i="1" s="1"/>
  <c r="D102" i="1"/>
  <c r="K102" i="1" s="1"/>
  <c r="D101" i="1"/>
  <c r="K101" i="1" s="1"/>
  <c r="D100" i="1"/>
  <c r="K100" i="1" s="1"/>
  <c r="D99" i="1"/>
  <c r="K99" i="1" s="1"/>
  <c r="D98" i="1"/>
  <c r="K98" i="1" s="1"/>
  <c r="D97" i="1"/>
  <c r="K97" i="1" s="1"/>
  <c r="D96" i="1"/>
  <c r="K96" i="1" s="1"/>
  <c r="D95" i="1"/>
  <c r="K95" i="1" s="1"/>
  <c r="D94" i="1"/>
  <c r="K94" i="1" s="1"/>
  <c r="D93" i="1"/>
  <c r="K93" i="1" s="1"/>
  <c r="D92" i="1"/>
  <c r="K92" i="1" s="1"/>
  <c r="D91" i="1"/>
  <c r="K91" i="1" s="1"/>
  <c r="D90" i="1"/>
  <c r="K90" i="1" s="1"/>
  <c r="D89" i="1"/>
  <c r="K89" i="1" s="1"/>
  <c r="D88" i="1"/>
  <c r="K88" i="1" s="1"/>
  <c r="D87" i="1"/>
  <c r="K87" i="1" s="1"/>
  <c r="D86" i="1"/>
  <c r="K86" i="1" s="1"/>
  <c r="D85" i="1"/>
  <c r="K85" i="1" s="1"/>
  <c r="D84" i="1"/>
  <c r="K84" i="1" s="1"/>
  <c r="D83" i="1"/>
  <c r="K83" i="1" s="1"/>
  <c r="D82" i="1"/>
  <c r="K82" i="1" s="1"/>
  <c r="D81" i="1"/>
  <c r="K81" i="1" s="1"/>
  <c r="D80" i="1"/>
  <c r="K80" i="1" s="1"/>
  <c r="D79" i="1"/>
  <c r="K79" i="1" s="1"/>
  <c r="D78" i="1"/>
  <c r="K78" i="1" s="1"/>
  <c r="D77" i="1"/>
  <c r="K77" i="1" s="1"/>
  <c r="D76" i="1"/>
  <c r="K76" i="1" s="1"/>
  <c r="D75" i="1"/>
  <c r="K75" i="1" s="1"/>
  <c r="D74" i="1"/>
  <c r="K74" i="1" s="1"/>
  <c r="D73" i="1"/>
  <c r="K73" i="1" s="1"/>
  <c r="D72" i="1"/>
  <c r="K72" i="1" s="1"/>
  <c r="D71" i="1"/>
  <c r="K71" i="1" s="1"/>
  <c r="D70" i="1"/>
  <c r="K70" i="1" s="1"/>
  <c r="D69" i="1"/>
  <c r="K69" i="1" s="1"/>
  <c r="D68" i="1"/>
  <c r="D67" i="1"/>
  <c r="K67" i="1" s="1"/>
  <c r="D66" i="1"/>
  <c r="D65" i="1"/>
  <c r="K65" i="1" s="1"/>
  <c r="D64" i="1"/>
  <c r="D63" i="1"/>
  <c r="K63" i="1" s="1"/>
  <c r="D62" i="1"/>
  <c r="D61" i="1"/>
  <c r="K61" i="1" s="1"/>
  <c r="D60" i="1"/>
  <c r="D59" i="1"/>
  <c r="K59" i="1" s="1"/>
  <c r="D58" i="1"/>
  <c r="D57" i="1"/>
  <c r="K57" i="1" s="1"/>
  <c r="D56" i="1"/>
  <c r="H55" i="1"/>
  <c r="D55" i="1"/>
  <c r="K55" i="1" s="1"/>
  <c r="D54" i="1"/>
  <c r="D53" i="1"/>
  <c r="K53" i="1" s="1"/>
  <c r="D52" i="1"/>
  <c r="D51" i="1"/>
  <c r="K51" i="1" s="1"/>
  <c r="D50" i="1"/>
  <c r="D49" i="1"/>
  <c r="K49" i="1" s="1"/>
  <c r="D48" i="1"/>
  <c r="D47" i="1"/>
  <c r="K47" i="1" s="1"/>
  <c r="D46" i="1"/>
  <c r="D45" i="1"/>
  <c r="K45" i="1" s="1"/>
  <c r="D44" i="1"/>
  <c r="D43" i="1"/>
  <c r="K43" i="1" s="1"/>
  <c r="D42" i="1"/>
  <c r="D41" i="1"/>
  <c r="K41" i="1" s="1"/>
  <c r="D40" i="1"/>
  <c r="D39" i="1"/>
  <c r="K39" i="1" s="1"/>
  <c r="D38" i="1"/>
  <c r="E12" i="1"/>
  <c r="D12" i="1"/>
  <c r="E11" i="1"/>
  <c r="E24" i="1" s="1"/>
  <c r="D11" i="1"/>
  <c r="H5" i="1"/>
  <c r="E41" i="1" l="1"/>
  <c r="D29" i="1"/>
  <c r="E29" i="1" s="1"/>
  <c r="E32" i="1" s="1"/>
  <c r="D21" i="1"/>
  <c r="E21" i="1" s="1"/>
  <c r="D33" i="1"/>
  <c r="E33" i="1" s="1"/>
  <c r="D25" i="1"/>
  <c r="E25" i="1" s="1"/>
  <c r="E31" i="1" s="1"/>
  <c r="D17" i="1"/>
  <c r="E17" i="1" s="1"/>
  <c r="E49" i="1"/>
  <c r="E112" i="1"/>
  <c r="E45" i="1"/>
  <c r="E53" i="1"/>
  <c r="E116" i="1"/>
  <c r="J41" i="1"/>
  <c r="J45" i="1"/>
  <c r="J49" i="1"/>
  <c r="J53" i="1"/>
  <c r="E57" i="1"/>
  <c r="E61" i="1"/>
  <c r="E65" i="1"/>
  <c r="E69" i="1"/>
  <c r="E73" i="1"/>
  <c r="E77" i="1"/>
  <c r="E81" i="1"/>
  <c r="E85" i="1"/>
  <c r="E89" i="1"/>
  <c r="E93" i="1"/>
  <c r="E97" i="1"/>
  <c r="E101" i="1"/>
  <c r="E105" i="1"/>
  <c r="E109" i="1"/>
  <c r="J112" i="1"/>
  <c r="J116" i="1"/>
  <c r="J57" i="1"/>
  <c r="J61" i="1"/>
  <c r="J65" i="1"/>
  <c r="J69" i="1"/>
  <c r="J73" i="1"/>
  <c r="J77" i="1"/>
  <c r="J81" i="1"/>
  <c r="J85" i="1"/>
  <c r="J89" i="1"/>
  <c r="J93" i="1"/>
  <c r="J97" i="1"/>
  <c r="J101" i="1"/>
  <c r="J105" i="1"/>
  <c r="J109" i="1"/>
  <c r="D8" i="1"/>
  <c r="D13" i="1"/>
  <c r="E13" i="1" s="1"/>
  <c r="H43" i="1"/>
  <c r="H51" i="1"/>
  <c r="D9" i="1"/>
  <c r="E39" i="1"/>
  <c r="J39" i="1"/>
  <c r="H41" i="1"/>
  <c r="E43" i="1"/>
  <c r="J43" i="1"/>
  <c r="H45" i="1"/>
  <c r="E47" i="1"/>
  <c r="J47" i="1"/>
  <c r="H49" i="1"/>
  <c r="E51" i="1"/>
  <c r="J51" i="1"/>
  <c r="H53" i="1"/>
  <c r="E55" i="1"/>
  <c r="J55" i="1"/>
  <c r="H57" i="1"/>
  <c r="E59" i="1"/>
  <c r="J59" i="1"/>
  <c r="H61" i="1"/>
  <c r="E63" i="1"/>
  <c r="J63" i="1"/>
  <c r="H65" i="1"/>
  <c r="E67" i="1"/>
  <c r="J67" i="1"/>
  <c r="H69" i="1"/>
  <c r="E71" i="1"/>
  <c r="J71" i="1"/>
  <c r="H73" i="1"/>
  <c r="E75" i="1"/>
  <c r="J75" i="1"/>
  <c r="H77" i="1"/>
  <c r="E79" i="1"/>
  <c r="J79" i="1"/>
  <c r="H81" i="1"/>
  <c r="E83" i="1"/>
  <c r="J83" i="1"/>
  <c r="H85" i="1"/>
  <c r="E87" i="1"/>
  <c r="J87" i="1"/>
  <c r="H89" i="1"/>
  <c r="E91" i="1"/>
  <c r="J91" i="1"/>
  <c r="H93" i="1"/>
  <c r="E95" i="1"/>
  <c r="J95" i="1"/>
  <c r="H97" i="1"/>
  <c r="E99" i="1"/>
  <c r="J99" i="1"/>
  <c r="H101" i="1"/>
  <c r="E103" i="1"/>
  <c r="J103" i="1"/>
  <c r="H105" i="1"/>
  <c r="E107" i="1"/>
  <c r="J107" i="1"/>
  <c r="H109" i="1"/>
  <c r="H112" i="1"/>
  <c r="E114" i="1"/>
  <c r="J114" i="1"/>
  <c r="H116" i="1"/>
  <c r="E118" i="1"/>
  <c r="J118" i="1"/>
  <c r="H39" i="1"/>
  <c r="H47" i="1"/>
  <c r="H59" i="1"/>
  <c r="H63" i="1"/>
  <c r="H67" i="1"/>
  <c r="H71" i="1"/>
  <c r="H75" i="1"/>
  <c r="H79" i="1"/>
  <c r="H83" i="1"/>
  <c r="H87" i="1"/>
  <c r="H91" i="1"/>
  <c r="H95" i="1"/>
  <c r="H99" i="1"/>
  <c r="H103" i="1"/>
  <c r="H107" i="1"/>
  <c r="H114" i="1"/>
  <c r="H118" i="1"/>
  <c r="J38" i="1"/>
  <c r="H38" i="1"/>
  <c r="E38" i="1"/>
  <c r="I38" i="1"/>
  <c r="J42" i="1"/>
  <c r="H42" i="1"/>
  <c r="E42" i="1"/>
  <c r="I42" i="1"/>
  <c r="J44" i="1"/>
  <c r="H44" i="1"/>
  <c r="E44" i="1"/>
  <c r="I44" i="1"/>
  <c r="J50" i="1"/>
  <c r="H50" i="1"/>
  <c r="E50" i="1"/>
  <c r="I50" i="1"/>
  <c r="J52" i="1"/>
  <c r="H52" i="1"/>
  <c r="E52" i="1"/>
  <c r="I52" i="1"/>
  <c r="J54" i="1"/>
  <c r="H54" i="1"/>
  <c r="E54" i="1"/>
  <c r="I54" i="1"/>
  <c r="J56" i="1"/>
  <c r="H56" i="1"/>
  <c r="E56" i="1"/>
  <c r="I56" i="1"/>
  <c r="J58" i="1"/>
  <c r="H58" i="1"/>
  <c r="E58" i="1"/>
  <c r="I58" i="1"/>
  <c r="J60" i="1"/>
  <c r="H60" i="1"/>
  <c r="E60" i="1"/>
  <c r="I60" i="1"/>
  <c r="J62" i="1"/>
  <c r="H62" i="1"/>
  <c r="E62" i="1"/>
  <c r="I62" i="1"/>
  <c r="J64" i="1"/>
  <c r="H64" i="1"/>
  <c r="E64" i="1"/>
  <c r="I64" i="1"/>
  <c r="J66" i="1"/>
  <c r="H66" i="1"/>
  <c r="E66" i="1"/>
  <c r="I66" i="1"/>
  <c r="J68" i="1"/>
  <c r="H68" i="1"/>
  <c r="E68" i="1"/>
  <c r="I68" i="1"/>
  <c r="J40" i="1"/>
  <c r="H40" i="1"/>
  <c r="E40" i="1"/>
  <c r="I40" i="1"/>
  <c r="J46" i="1"/>
  <c r="H46" i="1"/>
  <c r="E46" i="1"/>
  <c r="I46" i="1"/>
  <c r="J48" i="1"/>
  <c r="H48" i="1"/>
  <c r="E48" i="1"/>
  <c r="I48" i="1"/>
  <c r="G38" i="1"/>
  <c r="K38" i="1"/>
  <c r="G40" i="1"/>
  <c r="K40" i="1"/>
  <c r="G42" i="1"/>
  <c r="K42" i="1"/>
  <c r="G44" i="1"/>
  <c r="K44" i="1"/>
  <c r="G46" i="1"/>
  <c r="K46" i="1"/>
  <c r="G48" i="1"/>
  <c r="K48" i="1"/>
  <c r="G50" i="1"/>
  <c r="K50" i="1"/>
  <c r="G52" i="1"/>
  <c r="K52" i="1"/>
  <c r="G54" i="1"/>
  <c r="K54" i="1"/>
  <c r="G56" i="1"/>
  <c r="K56" i="1"/>
  <c r="G58" i="1"/>
  <c r="K58" i="1"/>
  <c r="G60" i="1"/>
  <c r="K60" i="1"/>
  <c r="G62" i="1"/>
  <c r="K62" i="1"/>
  <c r="G64" i="1"/>
  <c r="K64" i="1"/>
  <c r="G66" i="1"/>
  <c r="K66" i="1"/>
  <c r="G68" i="1"/>
  <c r="K68" i="1"/>
  <c r="G39" i="1"/>
  <c r="I39" i="1"/>
  <c r="G41" i="1"/>
  <c r="I41" i="1"/>
  <c r="G43" i="1"/>
  <c r="I43" i="1"/>
  <c r="G45" i="1"/>
  <c r="I45" i="1"/>
  <c r="G47" i="1"/>
  <c r="I47" i="1"/>
  <c r="G49" i="1"/>
  <c r="I49" i="1"/>
  <c r="G51" i="1"/>
  <c r="I51" i="1"/>
  <c r="G53" i="1"/>
  <c r="I53" i="1"/>
  <c r="G55" i="1"/>
  <c r="I55" i="1"/>
  <c r="G57" i="1"/>
  <c r="I57" i="1"/>
  <c r="G59" i="1"/>
  <c r="I59" i="1"/>
  <c r="G61" i="1"/>
  <c r="I61" i="1"/>
  <c r="G63" i="1"/>
  <c r="I63" i="1"/>
  <c r="G65" i="1"/>
  <c r="I65" i="1"/>
  <c r="G67" i="1"/>
  <c r="I67" i="1"/>
  <c r="G69" i="1"/>
  <c r="I69" i="1"/>
  <c r="E70" i="1"/>
  <c r="H70" i="1"/>
  <c r="J70" i="1"/>
  <c r="G71" i="1"/>
  <c r="I71" i="1"/>
  <c r="E72" i="1"/>
  <c r="H72" i="1"/>
  <c r="J72" i="1"/>
  <c r="G73" i="1"/>
  <c r="I73" i="1"/>
  <c r="E74" i="1"/>
  <c r="H74" i="1"/>
  <c r="J74" i="1"/>
  <c r="G75" i="1"/>
  <c r="I75" i="1"/>
  <c r="E76" i="1"/>
  <c r="H76" i="1"/>
  <c r="J76" i="1"/>
  <c r="G77" i="1"/>
  <c r="I77" i="1"/>
  <c r="E78" i="1"/>
  <c r="H78" i="1"/>
  <c r="J78" i="1"/>
  <c r="G79" i="1"/>
  <c r="I79" i="1"/>
  <c r="E80" i="1"/>
  <c r="H80" i="1"/>
  <c r="J80" i="1"/>
  <c r="G81" i="1"/>
  <c r="I81" i="1"/>
  <c r="E82" i="1"/>
  <c r="H82" i="1"/>
  <c r="J82" i="1"/>
  <c r="G83" i="1"/>
  <c r="I83" i="1"/>
  <c r="G84" i="1"/>
  <c r="G86" i="1"/>
  <c r="G88" i="1"/>
  <c r="G90" i="1"/>
  <c r="G92" i="1"/>
  <c r="G94" i="1"/>
  <c r="G96" i="1"/>
  <c r="G98" i="1"/>
  <c r="G100" i="1"/>
  <c r="G102" i="1"/>
  <c r="G104" i="1"/>
  <c r="G106" i="1"/>
  <c r="G70" i="1"/>
  <c r="I70" i="1"/>
  <c r="G72" i="1"/>
  <c r="I72" i="1"/>
  <c r="G74" i="1"/>
  <c r="I74" i="1"/>
  <c r="G76" i="1"/>
  <c r="I76" i="1"/>
  <c r="G78" i="1"/>
  <c r="I78" i="1"/>
  <c r="G80" i="1"/>
  <c r="I80" i="1"/>
  <c r="G82" i="1"/>
  <c r="I82" i="1"/>
  <c r="J84" i="1"/>
  <c r="H84" i="1"/>
  <c r="E84" i="1"/>
  <c r="I84" i="1"/>
  <c r="J86" i="1"/>
  <c r="H86" i="1"/>
  <c r="E86" i="1"/>
  <c r="I86" i="1"/>
  <c r="J88" i="1"/>
  <c r="H88" i="1"/>
  <c r="E88" i="1"/>
  <c r="I88" i="1"/>
  <c r="J90" i="1"/>
  <c r="H90" i="1"/>
  <c r="E90" i="1"/>
  <c r="I90" i="1"/>
  <c r="J92" i="1"/>
  <c r="H92" i="1"/>
  <c r="E92" i="1"/>
  <c r="I92" i="1"/>
  <c r="J94" i="1"/>
  <c r="H94" i="1"/>
  <c r="E94" i="1"/>
  <c r="I94" i="1"/>
  <c r="J96" i="1"/>
  <c r="H96" i="1"/>
  <c r="E96" i="1"/>
  <c r="I96" i="1"/>
  <c r="J98" i="1"/>
  <c r="H98" i="1"/>
  <c r="E98" i="1"/>
  <c r="I98" i="1"/>
  <c r="J100" i="1"/>
  <c r="H100" i="1"/>
  <c r="E100" i="1"/>
  <c r="I100" i="1"/>
  <c r="J102" i="1"/>
  <c r="H102" i="1"/>
  <c r="E102" i="1"/>
  <c r="I102" i="1"/>
  <c r="J104" i="1"/>
  <c r="H104" i="1"/>
  <c r="E104" i="1"/>
  <c r="I104" i="1"/>
  <c r="J106" i="1"/>
  <c r="H106" i="1"/>
  <c r="E106" i="1"/>
  <c r="I106" i="1"/>
  <c r="G85" i="1"/>
  <c r="I85" i="1"/>
  <c r="G87" i="1"/>
  <c r="I87" i="1"/>
  <c r="G89" i="1"/>
  <c r="I89" i="1"/>
  <c r="G91" i="1"/>
  <c r="I91" i="1"/>
  <c r="G93" i="1"/>
  <c r="I93" i="1"/>
  <c r="G95" i="1"/>
  <c r="I95" i="1"/>
  <c r="G97" i="1"/>
  <c r="I97" i="1"/>
  <c r="G99" i="1"/>
  <c r="I99" i="1"/>
  <c r="G101" i="1"/>
  <c r="I101" i="1"/>
  <c r="G103" i="1"/>
  <c r="I103" i="1"/>
  <c r="G105" i="1"/>
  <c r="I105" i="1"/>
  <c r="G107" i="1"/>
  <c r="I107" i="1"/>
  <c r="E108" i="1"/>
  <c r="H108" i="1"/>
  <c r="J108" i="1"/>
  <c r="G109" i="1"/>
  <c r="I109" i="1"/>
  <c r="E110" i="1"/>
  <c r="H110" i="1"/>
  <c r="J110" i="1"/>
  <c r="G111" i="1"/>
  <c r="G113" i="1"/>
  <c r="G108" i="1"/>
  <c r="I108" i="1"/>
  <c r="G110" i="1"/>
  <c r="I110" i="1"/>
  <c r="J111" i="1"/>
  <c r="H111" i="1"/>
  <c r="E111" i="1"/>
  <c r="I111" i="1"/>
  <c r="J113" i="1"/>
  <c r="H113" i="1"/>
  <c r="E113" i="1"/>
  <c r="I113" i="1"/>
  <c r="G115" i="1"/>
  <c r="I115" i="1"/>
  <c r="K115" i="1"/>
  <c r="G117" i="1"/>
  <c r="I117" i="1"/>
  <c r="K117" i="1"/>
  <c r="G119" i="1"/>
  <c r="I119" i="1"/>
  <c r="K119" i="1"/>
  <c r="H120" i="1"/>
  <c r="J120" i="1"/>
  <c r="G121" i="1"/>
  <c r="I121" i="1"/>
  <c r="K121" i="1"/>
  <c r="E122" i="1"/>
  <c r="H122" i="1"/>
  <c r="J122" i="1"/>
  <c r="G123" i="1"/>
  <c r="I123" i="1"/>
  <c r="K123" i="1"/>
  <c r="E124" i="1"/>
  <c r="H124" i="1"/>
  <c r="J124" i="1"/>
  <c r="G125" i="1"/>
  <c r="I125" i="1"/>
  <c r="K125" i="1"/>
  <c r="E126" i="1"/>
  <c r="H126" i="1"/>
  <c r="J126" i="1"/>
  <c r="G127" i="1"/>
  <c r="I127" i="1"/>
  <c r="K127" i="1"/>
  <c r="E128" i="1"/>
  <c r="H128" i="1"/>
  <c r="J128" i="1"/>
  <c r="G129" i="1"/>
  <c r="I129" i="1"/>
  <c r="K129" i="1"/>
  <c r="E130" i="1"/>
  <c r="H130" i="1"/>
  <c r="J130" i="1"/>
  <c r="G131" i="1"/>
  <c r="I131" i="1"/>
  <c r="K131" i="1"/>
  <c r="E132" i="1"/>
  <c r="H132" i="1"/>
  <c r="J132" i="1"/>
  <c r="G133" i="1"/>
  <c r="I133" i="1"/>
  <c r="K133" i="1"/>
  <c r="E134" i="1"/>
  <c r="H134" i="1"/>
  <c r="J134" i="1"/>
  <c r="G135" i="1"/>
  <c r="I135" i="1"/>
  <c r="K135" i="1"/>
  <c r="E136" i="1"/>
  <c r="H136" i="1"/>
  <c r="J136" i="1"/>
  <c r="G137" i="1"/>
  <c r="I137" i="1"/>
  <c r="K137" i="1"/>
  <c r="E138" i="1"/>
  <c r="H138" i="1"/>
  <c r="J138" i="1"/>
  <c r="G112" i="1"/>
  <c r="I112" i="1"/>
  <c r="G114" i="1"/>
  <c r="I114" i="1"/>
  <c r="E115" i="1"/>
  <c r="H115" i="1"/>
  <c r="G116" i="1"/>
  <c r="I116" i="1"/>
  <c r="E117" i="1"/>
  <c r="H117" i="1"/>
  <c r="G118" i="1"/>
  <c r="I118" i="1"/>
  <c r="E119" i="1"/>
  <c r="H119" i="1"/>
  <c r="G120" i="1"/>
  <c r="I120" i="1"/>
  <c r="E121" i="1"/>
  <c r="H121" i="1"/>
  <c r="G122" i="1"/>
  <c r="I122" i="1"/>
  <c r="E123" i="1"/>
  <c r="H123" i="1"/>
  <c r="G124" i="1"/>
  <c r="I124" i="1"/>
  <c r="E125" i="1"/>
  <c r="H125" i="1"/>
  <c r="G126" i="1"/>
  <c r="I126" i="1"/>
  <c r="E127" i="1"/>
  <c r="H127" i="1"/>
  <c r="G128" i="1"/>
  <c r="I128" i="1"/>
  <c r="E129" i="1"/>
  <c r="H129" i="1"/>
  <c r="G130" i="1"/>
  <c r="I130" i="1"/>
  <c r="E131" i="1"/>
  <c r="H131" i="1"/>
  <c r="G132" i="1"/>
  <c r="I132" i="1"/>
  <c r="E133" i="1"/>
  <c r="H133" i="1"/>
  <c r="G134" i="1"/>
  <c r="I134" i="1"/>
  <c r="E135" i="1"/>
  <c r="H135" i="1"/>
  <c r="G136" i="1"/>
  <c r="I136" i="1"/>
  <c r="E137" i="1"/>
  <c r="H137" i="1"/>
  <c r="G138" i="1"/>
  <c r="I138" i="1"/>
  <c r="E9" i="1" l="1"/>
  <c r="E8" i="1"/>
  <c r="E27" i="1" s="1"/>
</calcChain>
</file>

<file path=xl/sharedStrings.xml><?xml version="1.0" encoding="utf-8"?>
<sst xmlns="http://schemas.openxmlformats.org/spreadsheetml/2006/main" count="114" uniqueCount="80">
  <si>
    <t>u</t>
  </si>
  <si>
    <t>Parameter</t>
  </si>
  <si>
    <t>First interpolations</t>
  </si>
  <si>
    <t>x</t>
  </si>
  <si>
    <t>Aitken Graphical Lagrange Interpolation</t>
  </si>
  <si>
    <t>Y_12</t>
  </si>
  <si>
    <t>Y_23</t>
  </si>
  <si>
    <t>y_12</t>
  </si>
  <si>
    <t>Y_123</t>
  </si>
  <si>
    <t>XStar</t>
  </si>
  <si>
    <t>Control Points</t>
  </si>
  <si>
    <t>Y_34</t>
  </si>
  <si>
    <t>Y_234</t>
  </si>
  <si>
    <t>Y_1234</t>
  </si>
  <si>
    <t>y_123</t>
  </si>
  <si>
    <t>Name</t>
  </si>
  <si>
    <t>Definition</t>
  </si>
  <si>
    <t>y_12_FLINE</t>
  </si>
  <si>
    <t>Y_123_FLINE</t>
  </si>
  <si>
    <t>Y_1234_FLINE</t>
  </si>
  <si>
    <t>Y_23_FLINE</t>
  </si>
  <si>
    <t>Y_234_FLINE</t>
  </si>
  <si>
    <t>Y_34_FLINE</t>
  </si>
  <si>
    <t>Work Space</t>
  </si>
  <si>
    <t>Min</t>
  </si>
  <si>
    <t>Max</t>
  </si>
  <si>
    <t>X_Work</t>
  </si>
  <si>
    <t>Construction Point</t>
  </si>
  <si>
    <t>Parameter %</t>
  </si>
  <si>
    <t>X</t>
  </si>
  <si>
    <t>Y</t>
  </si>
  <si>
    <t>High Light Xstar</t>
  </si>
  <si>
    <t>Values</t>
  </si>
  <si>
    <t>Y_Min</t>
  </si>
  <si>
    <t>Y_Max</t>
  </si>
  <si>
    <t>X_P1</t>
  </si>
  <si>
    <t>Y_P1</t>
  </si>
  <si>
    <t>X_P2</t>
  </si>
  <si>
    <t>Y_P2</t>
  </si>
  <si>
    <t>X_P3</t>
  </si>
  <si>
    <t>Y_P3</t>
  </si>
  <si>
    <t>X_P4</t>
  </si>
  <si>
    <t>Y_P4</t>
  </si>
  <si>
    <t xml:space="preserve"> =(Y_P1*(X_P2-X_Values)+Y_P2*(X_Values-X_P1))/(X_P2-X_P1)</t>
  </si>
  <si>
    <t xml:space="preserve"> =(y_12_FLINE*(X_P3-X_Values)+Y_23_FLINE*(X_Values-X_P1))/(X_P3-X_P1)</t>
  </si>
  <si>
    <t xml:space="preserve"> =(Y_123_FLINE*(X_P4-X_Values)+Y_234_FLINE*(X_Values-X_P1))/(X_P4-X_P1)</t>
  </si>
  <si>
    <t xml:space="preserve"> =(Y_P2*(X_P3-X_Values)+Y_P3*(X_Values-X_P2))/(X_P3-X_P2)</t>
  </si>
  <si>
    <t xml:space="preserve"> =(Y_23_FLINE*(X_P4-X_Values)+Y_34_FLINE*(X_Values-X_P2))/(X_P4-X_P2)</t>
  </si>
  <si>
    <t xml:space="preserve"> =(Y_P3*(X_P4-X_Values)+Y_P4*(X_Values-X_P3))/(X_P4-X_P3)</t>
  </si>
  <si>
    <t>P_1</t>
  </si>
  <si>
    <t>P_2</t>
  </si>
  <si>
    <t>P_3</t>
  </si>
  <si>
    <t>P_4</t>
  </si>
  <si>
    <t>Y_12 Construction</t>
  </si>
  <si>
    <t>Y_23 Construction</t>
  </si>
  <si>
    <t>Y_34 Construction</t>
  </si>
  <si>
    <t>Y_123 Construction</t>
  </si>
  <si>
    <t>Y_234 Construction</t>
  </si>
  <si>
    <t>Y_1234 Construction</t>
  </si>
  <si>
    <t>The table below shows the details of the calculations over the domain X: (X_Work_Min,X_Work_Max)</t>
  </si>
  <si>
    <t>X_Values</t>
  </si>
  <si>
    <t xml:space="preserve"> =OFFSET(Aitken_Lagrange!$D1,0,0)</t>
  </si>
  <si>
    <t>Function FLINE(ByRef XL As Double, _</t>
  </si>
  <si>
    <t xml:space="preserve">               ByRef YL As Double, _</t>
  </si>
  <si>
    <t xml:space="preserve">               ByRef XR As Double, _</t>
  </si>
  <si>
    <t xml:space="preserve">               ByRef YR As Double, _</t>
  </si>
  <si>
    <t xml:space="preserve">               ByRef XSTAR As Double) As Double</t>
  </si>
  <si>
    <t>'======================================</t>
  </si>
  <si>
    <t xml:space="preserve">    If Abs(XR - XL) &gt; 0 Then</t>
  </si>
  <si>
    <t xml:space="preserve">        FLINE = (YL * (XR - XSTAR) + YR * (XSTAR - XL)) / (XR - XL)</t>
  </si>
  <si>
    <t xml:space="preserve">    Else</t>
  </si>
  <si>
    <t xml:space="preserve">        FLINE = 0.5 * (YL + YR)</t>
  </si>
  <si>
    <t xml:space="preserve">    End If</t>
  </si>
  <si>
    <t>End Function</t>
  </si>
  <si>
    <t>=FLINE(X_P1,Y_P1,X_P2,Y_P2,XStar)</t>
  </si>
  <si>
    <t>=FLINE(X_P2,Y_P2,X_P3,Y_P3,XStar)</t>
  </si>
  <si>
    <t>=FLINE(X_P3,Y_P3,X_P4,Y_P4,XStar)</t>
  </si>
  <si>
    <t>=FLINE(X_P1,Y_12_FLINE,X_P3,Y_23_FLINE,XStar)</t>
  </si>
  <si>
    <t>=FLINE(X_P2,Y_23_FLINE,X_P4,Y_34_FLINE,XStar)</t>
  </si>
  <si>
    <t>=FLINE(X_P1,Y_123_FLINE,X_P4,Y_234_FLINE,XStar)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</si>
</sst>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0"/>
    <numFmt numFmtId="166" formatCode="0.000"/>
  </numFmts>
  <fonts count="5" x14ac:knownFonts="1">
    <font>
      <sz val="11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theme="0" tint="-4.9989318521683403E-2"/>
      </right>
      <top style="medium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indexed="64"/>
      </right>
      <top style="medium">
        <color indexed="64"/>
      </top>
      <bottom style="thin">
        <color theme="0" tint="-4.9989318521683403E-2"/>
      </bottom>
      <diagonal/>
    </border>
    <border>
      <left style="medium">
        <color indexed="64"/>
      </left>
      <right/>
      <top/>
      <bottom/>
      <diagonal/>
    </border>
    <border>
      <left style="thin">
        <color theme="0" tint="-4.9989318521683403E-2"/>
      </left>
      <right style="medium">
        <color indexed="64"/>
      </right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3" borderId="3" xfId="0" applyFill="1" applyBorder="1"/>
    <xf numFmtId="0" fontId="0" fillId="4" borderId="1" xfId="0" applyFill="1" applyBorder="1"/>
    <xf numFmtId="164" fontId="0" fillId="4" borderId="1" xfId="0" applyNumberFormat="1" applyFill="1" applyBorder="1"/>
    <xf numFmtId="0" fontId="0" fillId="4" borderId="4" xfId="0" applyFill="1" applyBorder="1" applyAlignment="1">
      <alignment horizontal="right"/>
    </xf>
    <xf numFmtId="0" fontId="0" fillId="4" borderId="0" xfId="0" applyFill="1" applyBorder="1" applyAlignment="1">
      <alignment horizontal="right" vertical="top" wrapText="1"/>
    </xf>
    <xf numFmtId="0" fontId="2" fillId="2" borderId="0" xfId="0" applyFont="1" applyFill="1" applyAlignment="1">
      <alignment horizontal="centerContinuous"/>
    </xf>
    <xf numFmtId="0" fontId="0" fillId="4" borderId="9" xfId="0" applyFill="1" applyBorder="1" applyAlignment="1"/>
    <xf numFmtId="0" fontId="0" fillId="4" borderId="10" xfId="0" applyFill="1" applyBorder="1" applyAlignment="1">
      <alignment horizontal="right" vertical="top" wrapText="1"/>
    </xf>
    <xf numFmtId="0" fontId="0" fillId="4" borderId="13" xfId="0" applyFill="1" applyBorder="1" applyAlignment="1"/>
    <xf numFmtId="165" fontId="0" fillId="2" borderId="0" xfId="0" applyNumberFormat="1" applyFill="1"/>
    <xf numFmtId="165" fontId="2" fillId="2" borderId="0" xfId="0" applyNumberFormat="1" applyFont="1" applyFill="1" applyAlignment="1">
      <alignment horizontal="centerContinuous"/>
    </xf>
    <xf numFmtId="165" fontId="0" fillId="4" borderId="2" xfId="0" applyNumberFormat="1" applyFill="1" applyBorder="1"/>
    <xf numFmtId="165" fontId="0" fillId="4" borderId="5" xfId="0" applyNumberFormat="1" applyFill="1" applyBorder="1" applyAlignment="1">
      <alignment horizontal="right"/>
    </xf>
    <xf numFmtId="165" fontId="0" fillId="3" borderId="2" xfId="0" applyNumberFormat="1" applyFill="1" applyBorder="1"/>
    <xf numFmtId="165" fontId="0" fillId="3" borderId="0" xfId="0" applyNumberFormat="1" applyFill="1" applyBorder="1"/>
    <xf numFmtId="165" fontId="0" fillId="3" borderId="5" xfId="0" applyNumberFormat="1" applyFill="1" applyBorder="1"/>
    <xf numFmtId="0" fontId="3" fillId="4" borderId="15" xfId="0" applyFont="1" applyFill="1" applyBorder="1" applyAlignment="1"/>
    <xf numFmtId="164" fontId="3" fillId="4" borderId="16" xfId="0" applyNumberFormat="1" applyFont="1" applyFill="1" applyBorder="1" applyAlignment="1">
      <alignment horizontal="right" vertical="top" wrapText="1"/>
    </xf>
    <xf numFmtId="0" fontId="3" fillId="4" borderId="9" xfId="0" applyFont="1" applyFill="1" applyBorder="1" applyAlignment="1"/>
    <xf numFmtId="164" fontId="3" fillId="4" borderId="10" xfId="0" applyNumberFormat="1" applyFont="1" applyFill="1" applyBorder="1" applyAlignment="1">
      <alignment horizontal="right" vertical="top" wrapText="1"/>
    </xf>
    <xf numFmtId="164" fontId="3" fillId="4" borderId="0" xfId="0" applyNumberFormat="1" applyFont="1" applyFill="1" applyBorder="1" applyAlignment="1">
      <alignment horizontal="right" vertical="top" wrapText="1"/>
    </xf>
    <xf numFmtId="0" fontId="3" fillId="0" borderId="0" xfId="0" applyFont="1"/>
    <xf numFmtId="0" fontId="0" fillId="2" borderId="20" xfId="0" applyFill="1" applyBorder="1"/>
    <xf numFmtId="0" fontId="1" fillId="2" borderId="20" xfId="0" applyFont="1" applyFill="1" applyBorder="1"/>
    <xf numFmtId="0" fontId="4" fillId="2" borderId="20" xfId="0" applyFont="1" applyFill="1" applyBorder="1"/>
    <xf numFmtId="0" fontId="1" fillId="2" borderId="7" xfId="0" applyFont="1" applyFill="1" applyBorder="1" applyAlignment="1">
      <alignment horizontal="centerContinuous"/>
    </xf>
    <xf numFmtId="0" fontId="1" fillId="2" borderId="6" xfId="0" applyFont="1" applyFill="1" applyBorder="1" applyAlignment="1">
      <alignment horizontal="centerContinuous"/>
    </xf>
    <xf numFmtId="0" fontId="0" fillId="2" borderId="22" xfId="0" applyFill="1" applyBorder="1" applyAlignment="1">
      <alignment horizontal="centerContinuous"/>
    </xf>
    <xf numFmtId="0" fontId="0" fillId="2" borderId="7" xfId="0" applyFill="1" applyBorder="1" applyAlignment="1">
      <alignment horizontal="centerContinuous"/>
    </xf>
    <xf numFmtId="165" fontId="0" fillId="2" borderId="0" xfId="0" applyNumberFormat="1" applyFill="1" applyBorder="1"/>
    <xf numFmtId="0" fontId="4" fillId="2" borderId="0" xfId="0" applyFont="1" applyFill="1" applyBorder="1"/>
    <xf numFmtId="0" fontId="0" fillId="2" borderId="4" xfId="0" applyFill="1" applyBorder="1" applyAlignment="1">
      <alignment horizontal="centerContinuous"/>
    </xf>
    <xf numFmtId="165" fontId="0" fillId="2" borderId="0" xfId="0" applyNumberFormat="1" applyFill="1" applyAlignment="1">
      <alignment horizontal="left"/>
    </xf>
    <xf numFmtId="0" fontId="1" fillId="2" borderId="0" xfId="0" applyFont="1" applyFill="1" applyBorder="1"/>
    <xf numFmtId="165" fontId="0" fillId="2" borderId="23" xfId="0" applyNumberFormat="1" applyFill="1" applyBorder="1" applyAlignment="1">
      <alignment horizontal="centerContinuous"/>
    </xf>
    <xf numFmtId="165" fontId="0" fillId="3" borderId="1" xfId="0" applyNumberFormat="1" applyFill="1" applyBorder="1"/>
    <xf numFmtId="165" fontId="0" fillId="3" borderId="3" xfId="0" applyNumberFormat="1" applyFill="1" applyBorder="1"/>
    <xf numFmtId="165" fontId="0" fillId="3" borderId="4" xfId="0" applyNumberFormat="1" applyFill="1" applyBorder="1"/>
    <xf numFmtId="0" fontId="0" fillId="2" borderId="0" xfId="0" applyFill="1" applyBorder="1"/>
    <xf numFmtId="165" fontId="0" fillId="2" borderId="7" xfId="0" applyNumberFormat="1" applyFill="1" applyBorder="1" applyAlignment="1">
      <alignment horizontal="centerContinuous"/>
    </xf>
    <xf numFmtId="0" fontId="3" fillId="2" borderId="20" xfId="0" applyFont="1" applyFill="1" applyBorder="1" applyAlignment="1">
      <alignment horizontal="centerContinuous"/>
    </xf>
    <xf numFmtId="165" fontId="3" fillId="2" borderId="20" xfId="0" applyNumberFormat="1" applyFont="1" applyFill="1" applyBorder="1" applyAlignment="1">
      <alignment horizontal="centerContinuous"/>
    </xf>
    <xf numFmtId="0" fontId="2" fillId="2" borderId="0" xfId="0" applyFont="1" applyFill="1" applyBorder="1" applyAlignment="1">
      <alignment horizontal="centerContinuous"/>
    </xf>
    <xf numFmtId="166" fontId="3" fillId="3" borderId="10" xfId="0" applyNumberFormat="1" applyFont="1" applyFill="1" applyBorder="1" applyAlignment="1"/>
    <xf numFmtId="166" fontId="3" fillId="3" borderId="17" xfId="0" applyNumberFormat="1" applyFont="1" applyFill="1" applyBorder="1" applyAlignment="1"/>
    <xf numFmtId="166" fontId="3" fillId="3" borderId="16" xfId="0" applyNumberFormat="1" applyFont="1" applyFill="1" applyBorder="1" applyAlignment="1"/>
    <xf numFmtId="166" fontId="3" fillId="3" borderId="19" xfId="0" applyNumberFormat="1" applyFont="1" applyFill="1" applyBorder="1" applyAlignment="1"/>
    <xf numFmtId="166" fontId="2" fillId="2" borderId="0" xfId="0" applyNumberFormat="1" applyFont="1" applyFill="1" applyAlignment="1">
      <alignment horizontal="centerContinuous"/>
    </xf>
    <xf numFmtId="166" fontId="0" fillId="5" borderId="11" xfId="0" applyNumberFormat="1" applyFill="1" applyBorder="1" applyAlignment="1"/>
    <xf numFmtId="166" fontId="0" fillId="5" borderId="12" xfId="0" applyNumberFormat="1" applyFill="1" applyBorder="1" applyAlignment="1"/>
    <xf numFmtId="166" fontId="0" fillId="5" borderId="8" xfId="0" applyNumberFormat="1" applyFill="1" applyBorder="1" applyAlignment="1"/>
    <xf numFmtId="166" fontId="0" fillId="5" borderId="14" xfId="0" applyNumberFormat="1" applyFill="1" applyBorder="1" applyAlignment="1"/>
    <xf numFmtId="166" fontId="3" fillId="3" borderId="18" xfId="0" applyNumberFormat="1" applyFont="1" applyFill="1" applyBorder="1" applyAlignment="1"/>
    <xf numFmtId="166" fontId="0" fillId="5" borderId="10" xfId="0" applyNumberFormat="1" applyFill="1" applyBorder="1" applyAlignment="1"/>
    <xf numFmtId="166" fontId="0" fillId="5" borderId="17" xfId="0" applyNumberFormat="1" applyFill="1" applyBorder="1" applyAlignment="1"/>
    <xf numFmtId="166" fontId="0" fillId="3" borderId="0" xfId="0" applyNumberFormat="1" applyFill="1" applyBorder="1" applyAlignment="1"/>
    <xf numFmtId="166" fontId="0" fillId="3" borderId="21" xfId="0" applyNumberFormat="1" applyFill="1" applyBorder="1" applyAlignment="1"/>
    <xf numFmtId="166" fontId="0" fillId="3" borderId="10" xfId="0" applyNumberFormat="1" applyFill="1" applyBorder="1" applyAlignment="1"/>
    <xf numFmtId="166" fontId="3" fillId="3" borderId="21" xfId="0" applyNumberFormat="1" applyFont="1" applyFill="1" applyBorder="1" applyAlignment="1"/>
    <xf numFmtId="166" fontId="0" fillId="0" borderId="20" xfId="0" applyNumberFormat="1" applyFill="1" applyBorder="1" applyAlignment="1">
      <alignment horizontal="center"/>
    </xf>
    <xf numFmtId="166" fontId="1" fillId="2" borderId="20" xfId="0" applyNumberFormat="1" applyFont="1" applyFill="1" applyBorder="1"/>
    <xf numFmtId="165" fontId="0" fillId="4" borderId="24" xfId="0" applyNumberFormat="1" applyFill="1" applyBorder="1"/>
    <xf numFmtId="165" fontId="0" fillId="4" borderId="23" xfId="0" applyNumberFormat="1" applyFill="1" applyBorder="1" applyAlignment="1">
      <alignment horizontal="right"/>
    </xf>
    <xf numFmtId="165" fontId="0" fillId="3" borderId="24" xfId="0" applyNumberFormat="1" applyFill="1" applyBorder="1"/>
    <xf numFmtId="165" fontId="0" fillId="3" borderId="25" xfId="0" applyNumberFormat="1" applyFill="1" applyBorder="1"/>
    <xf numFmtId="165" fontId="0" fillId="3" borderId="23" xfId="0" applyNumberFormat="1" applyFill="1" applyBorder="1"/>
    <xf numFmtId="0" fontId="0" fillId="3" borderId="4" xfId="0" applyFill="1" applyBorder="1"/>
    <xf numFmtId="0" fontId="0" fillId="0" borderId="0" xfId="0" quotePrefix="1"/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scatterChart>
        <c:scatterStyle val="lineMarker"/>
        <c:varyColors val="0"/>
        <c:ser>
          <c:idx val="6"/>
          <c:order val="0"/>
          <c:tx>
            <c:v>High_Light_XStar</c:v>
          </c:tx>
          <c:spPr>
            <a:ln w="28575">
              <a:solidFill>
                <a:schemeClr val="tx1"/>
              </a:solidFill>
            </a:ln>
          </c:spPr>
          <c:marker>
            <c:symbol val="none"/>
          </c:marker>
          <c:xVal>
            <c:numRef>
              <c:f>Aitken_Lagrange!$D$8:$D$9</c:f>
              <c:numCache>
                <c:formatCode>0.000</c:formatCode>
                <c:ptCount val="2"/>
                <c:pt idx="0">
                  <c:v>4.1500000000000004</c:v>
                </c:pt>
                <c:pt idx="1">
                  <c:v>4.1500000000000004</c:v>
                </c:pt>
              </c:numCache>
            </c:numRef>
          </c:xVal>
          <c:yVal>
            <c:numRef>
              <c:f>Aitken_Lagrange!$E$8:$E$9</c:f>
              <c:numCache>
                <c:formatCode>0.000</c:formatCode>
                <c:ptCount val="2"/>
                <c:pt idx="0">
                  <c:v>-59.264444444444472</c:v>
                </c:pt>
                <c:pt idx="1">
                  <c:v>48.266666666666673</c:v>
                </c:pt>
              </c:numCache>
            </c:numRef>
          </c:yVal>
          <c:smooth val="0"/>
        </c:ser>
        <c:ser>
          <c:idx val="0"/>
          <c:order val="1"/>
          <c:tx>
            <c:v>Control_Points</c:v>
          </c:tx>
          <c:spPr>
            <a:ln w="28575">
              <a:noFill/>
            </a:ln>
          </c:spPr>
          <c:marker>
            <c:symbol val="square"/>
            <c:size val="6"/>
            <c:spPr>
              <a:solidFill>
                <a:schemeClr val="tx1">
                  <a:lumMod val="95000"/>
                  <a:lumOff val="5000"/>
                </a:schemeClr>
              </a:solidFill>
            </c:spPr>
          </c:marker>
          <c:xVal>
            <c:numRef>
              <c:f>Aitken_Lagrange!$G$10:$G$13</c:f>
              <c:numCache>
                <c:formatCode>0.000</c:formatCode>
                <c:ptCount val="4"/>
                <c:pt idx="0">
                  <c:v>0</c:v>
                </c:pt>
                <c:pt idx="1">
                  <c:v>1.5</c:v>
                </c:pt>
                <c:pt idx="2">
                  <c:v>3</c:v>
                </c:pt>
                <c:pt idx="3">
                  <c:v>5</c:v>
                </c:pt>
              </c:numCache>
            </c:numRef>
          </c:xVal>
          <c:yVal>
            <c:numRef>
              <c:f>Aitken_Lagrange!$H$10:$H$13</c:f>
              <c:numCache>
                <c:formatCode>0.000</c:formatCode>
                <c:ptCount val="4"/>
                <c:pt idx="0">
                  <c:v>4</c:v>
                </c:pt>
                <c:pt idx="1">
                  <c:v>20</c:v>
                </c:pt>
                <c:pt idx="2">
                  <c:v>-8</c:v>
                </c:pt>
                <c:pt idx="3">
                  <c:v>2</c:v>
                </c:pt>
              </c:numCache>
            </c:numRef>
          </c:yVal>
          <c:smooth val="0"/>
        </c:ser>
        <c:ser>
          <c:idx val="1"/>
          <c:order val="2"/>
          <c:tx>
            <c:v>Aitken Lagrange Cubic</c:v>
          </c:tx>
          <c:spPr>
            <a:ln w="25400">
              <a:solidFill>
                <a:srgbClr val="FF0000"/>
              </a:solidFill>
            </a:ln>
          </c:spPr>
          <c:marker>
            <c:symbol val="none"/>
          </c:marker>
          <c:xVal>
            <c:numRef>
              <c:f>Aitken_Lagrange!$D$38:$D$138</c:f>
              <c:numCache>
                <c:formatCode>0.00000</c:formatCode>
                <c:ptCount val="10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0.44999999999999996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0.85000000000000009</c:v>
                </c:pt>
                <c:pt idx="18">
                  <c:v>0.89999999999999991</c:v>
                </c:pt>
                <c:pt idx="19">
                  <c:v>0.95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  <c:pt idx="29">
                  <c:v>1.45</c:v>
                </c:pt>
                <c:pt idx="30">
                  <c:v>1.5</c:v>
                </c:pt>
                <c:pt idx="31">
                  <c:v>1.55</c:v>
                </c:pt>
                <c:pt idx="32">
                  <c:v>1.6</c:v>
                </c:pt>
                <c:pt idx="33">
                  <c:v>1.6500000000000001</c:v>
                </c:pt>
                <c:pt idx="34">
                  <c:v>1.7000000000000002</c:v>
                </c:pt>
                <c:pt idx="35">
                  <c:v>1.75</c:v>
                </c:pt>
                <c:pt idx="36">
                  <c:v>1.7999999999999998</c:v>
                </c:pt>
                <c:pt idx="37">
                  <c:v>1.85</c:v>
                </c:pt>
                <c:pt idx="38">
                  <c:v>1.9</c:v>
                </c:pt>
                <c:pt idx="39">
                  <c:v>1.9500000000000002</c:v>
                </c:pt>
                <c:pt idx="40">
                  <c:v>2</c:v>
                </c:pt>
                <c:pt idx="41">
                  <c:v>2.0499999999999998</c:v>
                </c:pt>
                <c:pt idx="42">
                  <c:v>2.1</c:v>
                </c:pt>
                <c:pt idx="43">
                  <c:v>2.15</c:v>
                </c:pt>
                <c:pt idx="44">
                  <c:v>2.2000000000000002</c:v>
                </c:pt>
                <c:pt idx="45">
                  <c:v>2.25</c:v>
                </c:pt>
                <c:pt idx="46">
                  <c:v>2.3000000000000003</c:v>
                </c:pt>
                <c:pt idx="47">
                  <c:v>2.3499999999999996</c:v>
                </c:pt>
                <c:pt idx="48">
                  <c:v>2.4</c:v>
                </c:pt>
                <c:pt idx="49">
                  <c:v>2.4500000000000002</c:v>
                </c:pt>
                <c:pt idx="50">
                  <c:v>2.5</c:v>
                </c:pt>
                <c:pt idx="51">
                  <c:v>2.5499999999999998</c:v>
                </c:pt>
                <c:pt idx="52">
                  <c:v>2.6</c:v>
                </c:pt>
                <c:pt idx="53">
                  <c:v>2.6500000000000004</c:v>
                </c:pt>
                <c:pt idx="54">
                  <c:v>2.7</c:v>
                </c:pt>
                <c:pt idx="55">
                  <c:v>2.75</c:v>
                </c:pt>
                <c:pt idx="56">
                  <c:v>2.8000000000000003</c:v>
                </c:pt>
                <c:pt idx="57">
                  <c:v>2.8499999999999996</c:v>
                </c:pt>
                <c:pt idx="58">
                  <c:v>2.9</c:v>
                </c:pt>
                <c:pt idx="59">
                  <c:v>2.9499999999999997</c:v>
                </c:pt>
                <c:pt idx="60">
                  <c:v>3</c:v>
                </c:pt>
                <c:pt idx="61">
                  <c:v>3.05</c:v>
                </c:pt>
                <c:pt idx="62">
                  <c:v>3.1</c:v>
                </c:pt>
                <c:pt idx="63">
                  <c:v>3.15</c:v>
                </c:pt>
                <c:pt idx="64">
                  <c:v>3.2</c:v>
                </c:pt>
                <c:pt idx="65">
                  <c:v>3.25</c:v>
                </c:pt>
                <c:pt idx="66">
                  <c:v>3.3000000000000003</c:v>
                </c:pt>
                <c:pt idx="67">
                  <c:v>3.35</c:v>
                </c:pt>
                <c:pt idx="68">
                  <c:v>3.4000000000000004</c:v>
                </c:pt>
                <c:pt idx="69">
                  <c:v>3.4499999999999997</c:v>
                </c:pt>
                <c:pt idx="70">
                  <c:v>3.5</c:v>
                </c:pt>
                <c:pt idx="71">
                  <c:v>3.55</c:v>
                </c:pt>
                <c:pt idx="72">
                  <c:v>3.5999999999999996</c:v>
                </c:pt>
                <c:pt idx="73">
                  <c:v>3.65</c:v>
                </c:pt>
                <c:pt idx="74">
                  <c:v>3.7</c:v>
                </c:pt>
                <c:pt idx="75">
                  <c:v>3.75</c:v>
                </c:pt>
                <c:pt idx="76">
                  <c:v>3.8</c:v>
                </c:pt>
                <c:pt idx="77">
                  <c:v>3.85</c:v>
                </c:pt>
                <c:pt idx="78">
                  <c:v>3.9000000000000004</c:v>
                </c:pt>
                <c:pt idx="79">
                  <c:v>3.95</c:v>
                </c:pt>
                <c:pt idx="80">
                  <c:v>4</c:v>
                </c:pt>
                <c:pt idx="81">
                  <c:v>4.0500000000000007</c:v>
                </c:pt>
                <c:pt idx="82">
                  <c:v>4.0999999999999996</c:v>
                </c:pt>
                <c:pt idx="83">
                  <c:v>4.1499999999999995</c:v>
                </c:pt>
                <c:pt idx="84">
                  <c:v>4.2</c:v>
                </c:pt>
                <c:pt idx="85">
                  <c:v>4.25</c:v>
                </c:pt>
                <c:pt idx="86">
                  <c:v>4.3</c:v>
                </c:pt>
                <c:pt idx="87">
                  <c:v>4.3499999999999996</c:v>
                </c:pt>
                <c:pt idx="88">
                  <c:v>4.4000000000000004</c:v>
                </c:pt>
                <c:pt idx="89">
                  <c:v>4.45</c:v>
                </c:pt>
                <c:pt idx="90">
                  <c:v>4.5</c:v>
                </c:pt>
                <c:pt idx="91">
                  <c:v>4.55</c:v>
                </c:pt>
                <c:pt idx="92">
                  <c:v>4.6000000000000005</c:v>
                </c:pt>
                <c:pt idx="93">
                  <c:v>4.6500000000000004</c:v>
                </c:pt>
                <c:pt idx="94">
                  <c:v>4.6999999999999993</c:v>
                </c:pt>
                <c:pt idx="95">
                  <c:v>4.75</c:v>
                </c:pt>
                <c:pt idx="96">
                  <c:v>4.8</c:v>
                </c:pt>
                <c:pt idx="97">
                  <c:v>4.8499999999999996</c:v>
                </c:pt>
                <c:pt idx="98">
                  <c:v>4.9000000000000004</c:v>
                </c:pt>
                <c:pt idx="99">
                  <c:v>4.95</c:v>
                </c:pt>
                <c:pt idx="100">
                  <c:v>5</c:v>
                </c:pt>
              </c:numCache>
            </c:numRef>
          </c:xVal>
          <c:yVal>
            <c:numRef>
              <c:f>Aitken_Lagrange!$K$38:$K$138</c:f>
              <c:numCache>
                <c:formatCode>0.00000</c:formatCode>
                <c:ptCount val="101"/>
                <c:pt idx="0">
                  <c:v>4</c:v>
                </c:pt>
                <c:pt idx="1">
                  <c:v>5.9497071428571422</c:v>
                </c:pt>
                <c:pt idx="2">
                  <c:v>7.7785777777777785</c:v>
                </c:pt>
                <c:pt idx="3">
                  <c:v>9.4890928571428574</c:v>
                </c:pt>
                <c:pt idx="4">
                  <c:v>11.083733333333335</c:v>
                </c:pt>
                <c:pt idx="5">
                  <c:v>12.56498015873016</c:v>
                </c:pt>
                <c:pt idx="6">
                  <c:v>13.935314285714284</c:v>
                </c:pt>
                <c:pt idx="7">
                  <c:v>15.197216666666671</c:v>
                </c:pt>
                <c:pt idx="8">
                  <c:v>16.353168253968256</c:v>
                </c:pt>
                <c:pt idx="9">
                  <c:v>17.405649999999994</c:v>
                </c:pt>
                <c:pt idx="10">
                  <c:v>18.357142857142854</c:v>
                </c:pt>
                <c:pt idx="11">
                  <c:v>19.210127777777778</c:v>
                </c:pt>
                <c:pt idx="12">
                  <c:v>19.967085714285719</c:v>
                </c:pt>
                <c:pt idx="13">
                  <c:v>20.630497619047617</c:v>
                </c:pt>
                <c:pt idx="14">
                  <c:v>21.202844444444445</c:v>
                </c:pt>
                <c:pt idx="15">
                  <c:v>21.686607142857145</c:v>
                </c:pt>
                <c:pt idx="16">
                  <c:v>22.084266666666672</c:v>
                </c:pt>
                <c:pt idx="17">
                  <c:v>22.39830396825397</c:v>
                </c:pt>
                <c:pt idx="18">
                  <c:v>22.631199999999996</c:v>
                </c:pt>
                <c:pt idx="19">
                  <c:v>22.785435714285711</c:v>
                </c:pt>
                <c:pt idx="20">
                  <c:v>22.86349206349206</c:v>
                </c:pt>
                <c:pt idx="21">
                  <c:v>22.867850000000004</c:v>
                </c:pt>
                <c:pt idx="22">
                  <c:v>22.800990476190474</c:v>
                </c:pt>
                <c:pt idx="23">
                  <c:v>22.665394444444441</c:v>
                </c:pt>
                <c:pt idx="24">
                  <c:v>22.463542857142851</c:v>
                </c:pt>
                <c:pt idx="25">
                  <c:v>22.197916666666664</c:v>
                </c:pt>
                <c:pt idx="26">
                  <c:v>21.87099682539683</c:v>
                </c:pt>
                <c:pt idx="27">
                  <c:v>21.485264285714287</c:v>
                </c:pt>
                <c:pt idx="28">
                  <c:v>21.043199999999995</c:v>
                </c:pt>
                <c:pt idx="29">
                  <c:v>20.547284920634915</c:v>
                </c:pt>
                <c:pt idx="30">
                  <c:v>20</c:v>
                </c:pt>
                <c:pt idx="31">
                  <c:v>19.403826190476188</c:v>
                </c:pt>
                <c:pt idx="32">
                  <c:v>18.761244444444444</c:v>
                </c:pt>
                <c:pt idx="33">
                  <c:v>18.074735714285712</c:v>
                </c:pt>
                <c:pt idx="34">
                  <c:v>17.34678095238095</c:v>
                </c:pt>
                <c:pt idx="35">
                  <c:v>16.579861111111111</c:v>
                </c:pt>
                <c:pt idx="36">
                  <c:v>15.776457142857145</c:v>
                </c:pt>
                <c:pt idx="37">
                  <c:v>14.939049999999998</c:v>
                </c:pt>
                <c:pt idx="38">
                  <c:v>14.070120634920633</c:v>
                </c:pt>
                <c:pt idx="39">
                  <c:v>13.172149999999993</c:v>
                </c:pt>
                <c:pt idx="40">
                  <c:v>12.247619047619047</c:v>
                </c:pt>
                <c:pt idx="41">
                  <c:v>11.299008730158732</c:v>
                </c:pt>
                <c:pt idx="42">
                  <c:v>10.328799999999998</c:v>
                </c:pt>
                <c:pt idx="43">
                  <c:v>9.3394738095238115</c:v>
                </c:pt>
                <c:pt idx="44">
                  <c:v>8.3335111111111075</c:v>
                </c:pt>
                <c:pt idx="45">
                  <c:v>7.3133928571428566</c:v>
                </c:pt>
                <c:pt idx="46">
                  <c:v>6.2815999999999947</c:v>
                </c:pt>
                <c:pt idx="47">
                  <c:v>5.240613492063499</c:v>
                </c:pt>
                <c:pt idx="48">
                  <c:v>4.1929142857142878</c:v>
                </c:pt>
                <c:pt idx="49">
                  <c:v>3.1409833333333301</c:v>
                </c:pt>
                <c:pt idx="50">
                  <c:v>2.0873015873015874</c:v>
                </c:pt>
                <c:pt idx="51">
                  <c:v>1.0343500000000037</c:v>
                </c:pt>
                <c:pt idx="52">
                  <c:v>-1.5390476190477998E-2</c:v>
                </c:pt>
                <c:pt idx="53">
                  <c:v>-1.0594388888888959</c:v>
                </c:pt>
                <c:pt idx="54">
                  <c:v>-2.0953142857142892</c:v>
                </c:pt>
                <c:pt idx="55">
                  <c:v>-3.1205357142857144</c:v>
                </c:pt>
                <c:pt idx="56">
                  <c:v>-4.1326222222222277</c:v>
                </c:pt>
                <c:pt idx="57">
                  <c:v>-5.1290928571428509</c:v>
                </c:pt>
                <c:pt idx="58">
                  <c:v>-6.1074666666666646</c:v>
                </c:pt>
                <c:pt idx="59">
                  <c:v>-7.0652626984126927</c:v>
                </c:pt>
                <c:pt idx="60">
                  <c:v>-8</c:v>
                </c:pt>
                <c:pt idx="61">
                  <c:v>-8.9091976190476156</c:v>
                </c:pt>
                <c:pt idx="62">
                  <c:v>-9.7903746031746053</c:v>
                </c:pt>
                <c:pt idx="63">
                  <c:v>-10.641049999999998</c:v>
                </c:pt>
                <c:pt idx="64">
                  <c:v>-11.458742857142859</c:v>
                </c:pt>
                <c:pt idx="65">
                  <c:v>-12.24097222222222</c:v>
                </c:pt>
                <c:pt idx="66">
                  <c:v>-12.985257142857145</c:v>
                </c:pt>
                <c:pt idx="67">
                  <c:v>-13.689116666666669</c:v>
                </c:pt>
                <c:pt idx="68">
                  <c:v>-14.350069841269846</c:v>
                </c:pt>
                <c:pt idx="69">
                  <c:v>-14.965635714285714</c:v>
                </c:pt>
                <c:pt idx="70">
                  <c:v>-15.533333333333331</c:v>
                </c:pt>
                <c:pt idx="71">
                  <c:v>-16.050681746031746</c:v>
                </c:pt>
                <c:pt idx="72">
                  <c:v>-16.515199999999993</c:v>
                </c:pt>
                <c:pt idx="73">
                  <c:v>-16.924407142857142</c:v>
                </c:pt>
                <c:pt idx="74">
                  <c:v>-17.275822222222224</c:v>
                </c:pt>
                <c:pt idx="75">
                  <c:v>-17.566964285714285</c:v>
                </c:pt>
                <c:pt idx="76">
                  <c:v>-17.795352380952377</c:v>
                </c:pt>
                <c:pt idx="77">
                  <c:v>-17.958505555555554</c:v>
                </c:pt>
                <c:pt idx="78">
                  <c:v>-18.053942857142857</c:v>
                </c:pt>
                <c:pt idx="79">
                  <c:v>-18.079183333333333</c:v>
                </c:pt>
                <c:pt idx="80">
                  <c:v>-18.031746031746032</c:v>
                </c:pt>
                <c:pt idx="81">
                  <c:v>-17.909149999999997</c:v>
                </c:pt>
                <c:pt idx="82">
                  <c:v>-17.708914285714286</c:v>
                </c:pt>
                <c:pt idx="83">
                  <c:v>-17.428557936507939</c:v>
                </c:pt>
                <c:pt idx="84">
                  <c:v>-17.0656</c:v>
                </c:pt>
                <c:pt idx="85">
                  <c:v>-16.617559523809526</c:v>
                </c:pt>
                <c:pt idx="86">
                  <c:v>-16.081955555555556</c:v>
                </c:pt>
                <c:pt idx="87">
                  <c:v>-15.456307142857147</c:v>
                </c:pt>
                <c:pt idx="88">
                  <c:v>-14.738133333333327</c:v>
                </c:pt>
                <c:pt idx="89">
                  <c:v>-13.924953174603171</c:v>
                </c:pt>
                <c:pt idx="90">
                  <c:v>-13.014285714285714</c:v>
                </c:pt>
                <c:pt idx="91">
                  <c:v>-12.003650000000004</c:v>
                </c:pt>
                <c:pt idx="92">
                  <c:v>-10.890565079365068</c:v>
                </c:pt>
                <c:pt idx="93">
                  <c:v>-9.6725499999999904</c:v>
                </c:pt>
                <c:pt idx="94">
                  <c:v>-8.3471238095238292</c:v>
                </c:pt>
                <c:pt idx="95">
                  <c:v>-6.9118055555555546</c:v>
                </c:pt>
                <c:pt idx="96">
                  <c:v>-5.3641142857142921</c:v>
                </c:pt>
                <c:pt idx="97">
                  <c:v>-3.7015690476190599</c:v>
                </c:pt>
                <c:pt idx="98">
                  <c:v>-1.9216888888888761</c:v>
                </c:pt>
                <c:pt idx="99">
                  <c:v>-2.1992857142850219E-2</c:v>
                </c:pt>
                <c:pt idx="100">
                  <c:v>2</c:v>
                </c:pt>
              </c:numCache>
            </c:numRef>
          </c:yVal>
          <c:smooth val="0"/>
        </c:ser>
        <c:ser>
          <c:idx val="2"/>
          <c:order val="3"/>
          <c:tx>
            <c:v>Y_123 Parabola</c:v>
          </c:tx>
          <c:spPr>
            <a:ln w="12700">
              <a:solidFill>
                <a:srgbClr val="0070C0"/>
              </a:solidFill>
            </a:ln>
          </c:spPr>
          <c:marker>
            <c:symbol val="none"/>
          </c:marker>
          <c:xVal>
            <c:numRef>
              <c:f>Aitken_Lagrange!$D$38:$D$138</c:f>
              <c:numCache>
                <c:formatCode>0.00000</c:formatCode>
                <c:ptCount val="10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0.44999999999999996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0.85000000000000009</c:v>
                </c:pt>
                <c:pt idx="18">
                  <c:v>0.89999999999999991</c:v>
                </c:pt>
                <c:pt idx="19">
                  <c:v>0.95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  <c:pt idx="29">
                  <c:v>1.45</c:v>
                </c:pt>
                <c:pt idx="30">
                  <c:v>1.5</c:v>
                </c:pt>
                <c:pt idx="31">
                  <c:v>1.55</c:v>
                </c:pt>
                <c:pt idx="32">
                  <c:v>1.6</c:v>
                </c:pt>
                <c:pt idx="33">
                  <c:v>1.6500000000000001</c:v>
                </c:pt>
                <c:pt idx="34">
                  <c:v>1.7000000000000002</c:v>
                </c:pt>
                <c:pt idx="35">
                  <c:v>1.75</c:v>
                </c:pt>
                <c:pt idx="36">
                  <c:v>1.7999999999999998</c:v>
                </c:pt>
                <c:pt idx="37">
                  <c:v>1.85</c:v>
                </c:pt>
                <c:pt idx="38">
                  <c:v>1.9</c:v>
                </c:pt>
                <c:pt idx="39">
                  <c:v>1.9500000000000002</c:v>
                </c:pt>
                <c:pt idx="40">
                  <c:v>2</c:v>
                </c:pt>
                <c:pt idx="41">
                  <c:v>2.0499999999999998</c:v>
                </c:pt>
                <c:pt idx="42">
                  <c:v>2.1</c:v>
                </c:pt>
                <c:pt idx="43">
                  <c:v>2.15</c:v>
                </c:pt>
                <c:pt idx="44">
                  <c:v>2.2000000000000002</c:v>
                </c:pt>
                <c:pt idx="45">
                  <c:v>2.25</c:v>
                </c:pt>
                <c:pt idx="46">
                  <c:v>2.3000000000000003</c:v>
                </c:pt>
                <c:pt idx="47">
                  <c:v>2.3499999999999996</c:v>
                </c:pt>
                <c:pt idx="48">
                  <c:v>2.4</c:v>
                </c:pt>
                <c:pt idx="49">
                  <c:v>2.4500000000000002</c:v>
                </c:pt>
                <c:pt idx="50">
                  <c:v>2.5</c:v>
                </c:pt>
                <c:pt idx="51">
                  <c:v>2.5499999999999998</c:v>
                </c:pt>
                <c:pt idx="52">
                  <c:v>2.6</c:v>
                </c:pt>
                <c:pt idx="53">
                  <c:v>2.6500000000000004</c:v>
                </c:pt>
                <c:pt idx="54">
                  <c:v>2.7</c:v>
                </c:pt>
                <c:pt idx="55">
                  <c:v>2.75</c:v>
                </c:pt>
                <c:pt idx="56">
                  <c:v>2.8000000000000003</c:v>
                </c:pt>
                <c:pt idx="57">
                  <c:v>2.8499999999999996</c:v>
                </c:pt>
                <c:pt idx="58">
                  <c:v>2.9</c:v>
                </c:pt>
                <c:pt idx="59">
                  <c:v>2.9499999999999997</c:v>
                </c:pt>
                <c:pt idx="60">
                  <c:v>3</c:v>
                </c:pt>
                <c:pt idx="61">
                  <c:v>3.05</c:v>
                </c:pt>
                <c:pt idx="62">
                  <c:v>3.1</c:v>
                </c:pt>
                <c:pt idx="63">
                  <c:v>3.15</c:v>
                </c:pt>
                <c:pt idx="64">
                  <c:v>3.2</c:v>
                </c:pt>
                <c:pt idx="65">
                  <c:v>3.25</c:v>
                </c:pt>
                <c:pt idx="66">
                  <c:v>3.3000000000000003</c:v>
                </c:pt>
                <c:pt idx="67">
                  <c:v>3.35</c:v>
                </c:pt>
                <c:pt idx="68">
                  <c:v>3.4000000000000004</c:v>
                </c:pt>
                <c:pt idx="69">
                  <c:v>3.4499999999999997</c:v>
                </c:pt>
                <c:pt idx="70">
                  <c:v>3.5</c:v>
                </c:pt>
                <c:pt idx="71">
                  <c:v>3.55</c:v>
                </c:pt>
                <c:pt idx="72">
                  <c:v>3.5999999999999996</c:v>
                </c:pt>
                <c:pt idx="73">
                  <c:v>3.65</c:v>
                </c:pt>
                <c:pt idx="74">
                  <c:v>3.7</c:v>
                </c:pt>
                <c:pt idx="75">
                  <c:v>3.75</c:v>
                </c:pt>
                <c:pt idx="76">
                  <c:v>3.8</c:v>
                </c:pt>
                <c:pt idx="77">
                  <c:v>3.85</c:v>
                </c:pt>
                <c:pt idx="78">
                  <c:v>3.9000000000000004</c:v>
                </c:pt>
                <c:pt idx="79">
                  <c:v>3.95</c:v>
                </c:pt>
                <c:pt idx="80">
                  <c:v>4</c:v>
                </c:pt>
                <c:pt idx="81">
                  <c:v>4.0500000000000007</c:v>
                </c:pt>
                <c:pt idx="82">
                  <c:v>4.0999999999999996</c:v>
                </c:pt>
                <c:pt idx="83">
                  <c:v>4.1499999999999995</c:v>
                </c:pt>
                <c:pt idx="84">
                  <c:v>4.2</c:v>
                </c:pt>
                <c:pt idx="85">
                  <c:v>4.25</c:v>
                </c:pt>
                <c:pt idx="86">
                  <c:v>4.3</c:v>
                </c:pt>
                <c:pt idx="87">
                  <c:v>4.3499999999999996</c:v>
                </c:pt>
                <c:pt idx="88">
                  <c:v>4.4000000000000004</c:v>
                </c:pt>
                <c:pt idx="89">
                  <c:v>4.45</c:v>
                </c:pt>
                <c:pt idx="90">
                  <c:v>4.5</c:v>
                </c:pt>
                <c:pt idx="91">
                  <c:v>4.55</c:v>
                </c:pt>
                <c:pt idx="92">
                  <c:v>4.6000000000000005</c:v>
                </c:pt>
                <c:pt idx="93">
                  <c:v>4.6500000000000004</c:v>
                </c:pt>
                <c:pt idx="94">
                  <c:v>4.6999999999999993</c:v>
                </c:pt>
                <c:pt idx="95">
                  <c:v>4.75</c:v>
                </c:pt>
                <c:pt idx="96">
                  <c:v>4.8</c:v>
                </c:pt>
                <c:pt idx="97">
                  <c:v>4.8499999999999996</c:v>
                </c:pt>
                <c:pt idx="98">
                  <c:v>4.9000000000000004</c:v>
                </c:pt>
                <c:pt idx="99">
                  <c:v>4.95</c:v>
                </c:pt>
                <c:pt idx="100">
                  <c:v>5</c:v>
                </c:pt>
              </c:numCache>
            </c:numRef>
          </c:xVal>
          <c:yVal>
            <c:numRef>
              <c:f>Aitken_Lagrange!$I$38:$I$138</c:f>
              <c:numCache>
                <c:formatCode>0.00000</c:formatCode>
                <c:ptCount val="101"/>
                <c:pt idx="0">
                  <c:v>4</c:v>
                </c:pt>
                <c:pt idx="1">
                  <c:v>5.2422222222222219</c:v>
                </c:pt>
                <c:pt idx="2">
                  <c:v>6.4355555555555553</c:v>
                </c:pt>
                <c:pt idx="3">
                  <c:v>7.580000000000001</c:v>
                </c:pt>
                <c:pt idx="4">
                  <c:v>8.6755555555555564</c:v>
                </c:pt>
                <c:pt idx="5">
                  <c:v>9.7222222222222232</c:v>
                </c:pt>
                <c:pt idx="6">
                  <c:v>10.719999999999999</c:v>
                </c:pt>
                <c:pt idx="7">
                  <c:v>11.668888888888892</c:v>
                </c:pt>
                <c:pt idx="8">
                  <c:v>12.568888888888891</c:v>
                </c:pt>
                <c:pt idx="9">
                  <c:v>13.419999999999996</c:v>
                </c:pt>
                <c:pt idx="10">
                  <c:v>14.222222222222223</c:v>
                </c:pt>
                <c:pt idx="11">
                  <c:v>14.975555555555557</c:v>
                </c:pt>
                <c:pt idx="12">
                  <c:v>15.680000000000001</c:v>
                </c:pt>
                <c:pt idx="13">
                  <c:v>16.335555555555555</c:v>
                </c:pt>
                <c:pt idx="14">
                  <c:v>16.942222222222224</c:v>
                </c:pt>
                <c:pt idx="15">
                  <c:v>17.5</c:v>
                </c:pt>
                <c:pt idx="16">
                  <c:v>18.00888888888889</c:v>
                </c:pt>
                <c:pt idx="17">
                  <c:v>18.468888888888888</c:v>
                </c:pt>
                <c:pt idx="18">
                  <c:v>18.88</c:v>
                </c:pt>
                <c:pt idx="19">
                  <c:v>19.242222222222221</c:v>
                </c:pt>
                <c:pt idx="20">
                  <c:v>19.555555555555554</c:v>
                </c:pt>
                <c:pt idx="21">
                  <c:v>19.820000000000004</c:v>
                </c:pt>
                <c:pt idx="22">
                  <c:v>20.035555555555558</c:v>
                </c:pt>
                <c:pt idx="23">
                  <c:v>20.202222222222222</c:v>
                </c:pt>
                <c:pt idx="24">
                  <c:v>20.319999999999997</c:v>
                </c:pt>
                <c:pt idx="25">
                  <c:v>20.388888888888889</c:v>
                </c:pt>
                <c:pt idx="26">
                  <c:v>20.408888888888892</c:v>
                </c:pt>
                <c:pt idx="27">
                  <c:v>20.380000000000003</c:v>
                </c:pt>
                <c:pt idx="28">
                  <c:v>20.302222222222223</c:v>
                </c:pt>
                <c:pt idx="29">
                  <c:v>20.175555555555555</c:v>
                </c:pt>
                <c:pt idx="30">
                  <c:v>20</c:v>
                </c:pt>
                <c:pt idx="31">
                  <c:v>19.775555555555556</c:v>
                </c:pt>
                <c:pt idx="32">
                  <c:v>19.502222222222223</c:v>
                </c:pt>
                <c:pt idx="33">
                  <c:v>19.179999999999996</c:v>
                </c:pt>
                <c:pt idx="34">
                  <c:v>18.808888888888887</c:v>
                </c:pt>
                <c:pt idx="35">
                  <c:v>18.388888888888889</c:v>
                </c:pt>
                <c:pt idx="36">
                  <c:v>17.920000000000002</c:v>
                </c:pt>
                <c:pt idx="37">
                  <c:v>17.402222222222221</c:v>
                </c:pt>
                <c:pt idx="38">
                  <c:v>16.835555555555555</c:v>
                </c:pt>
                <c:pt idx="39">
                  <c:v>16.219999999999995</c:v>
                </c:pt>
                <c:pt idx="40">
                  <c:v>15.555555555555555</c:v>
                </c:pt>
                <c:pt idx="41">
                  <c:v>14.842222222222224</c:v>
                </c:pt>
                <c:pt idx="42">
                  <c:v>14.079999999999998</c:v>
                </c:pt>
                <c:pt idx="43">
                  <c:v>13.26888888888889</c:v>
                </c:pt>
                <c:pt idx="44">
                  <c:v>12.408888888888887</c:v>
                </c:pt>
                <c:pt idx="45">
                  <c:v>11.5</c:v>
                </c:pt>
                <c:pt idx="46">
                  <c:v>10.542222222222216</c:v>
                </c:pt>
                <c:pt idx="47">
                  <c:v>9.5355555555555629</c:v>
                </c:pt>
                <c:pt idx="48">
                  <c:v>8.4800000000000022</c:v>
                </c:pt>
                <c:pt idx="49">
                  <c:v>7.375555555555553</c:v>
                </c:pt>
                <c:pt idx="50">
                  <c:v>6.2222222222222223</c:v>
                </c:pt>
                <c:pt idx="51">
                  <c:v>5.020000000000004</c:v>
                </c:pt>
                <c:pt idx="52">
                  <c:v>3.768888888888887</c:v>
                </c:pt>
                <c:pt idx="53">
                  <c:v>2.46888888888888</c:v>
                </c:pt>
                <c:pt idx="54">
                  <c:v>1.1199999999999954</c:v>
                </c:pt>
                <c:pt idx="55">
                  <c:v>-0.27777777777777796</c:v>
                </c:pt>
                <c:pt idx="56">
                  <c:v>-1.7244444444444529</c:v>
                </c:pt>
                <c:pt idx="57">
                  <c:v>-3.2199999999999895</c:v>
                </c:pt>
                <c:pt idx="58">
                  <c:v>-4.7644444444444423</c:v>
                </c:pt>
                <c:pt idx="59">
                  <c:v>-6.3577777777777689</c:v>
                </c:pt>
                <c:pt idx="60">
                  <c:v>-8</c:v>
                </c:pt>
                <c:pt idx="61">
                  <c:v>-9.6911111111111055</c:v>
                </c:pt>
                <c:pt idx="62">
                  <c:v>-11.431111111111115</c:v>
                </c:pt>
                <c:pt idx="63">
                  <c:v>-13.219999999999994</c:v>
                </c:pt>
                <c:pt idx="64">
                  <c:v>-15.057777777777781</c:v>
                </c:pt>
                <c:pt idx="65">
                  <c:v>-16.944444444444443</c:v>
                </c:pt>
                <c:pt idx="66">
                  <c:v>-18.88000000000001</c:v>
                </c:pt>
                <c:pt idx="67">
                  <c:v>-20.864444444444448</c:v>
                </c:pt>
                <c:pt idx="68">
                  <c:v>-22.89777777777779</c:v>
                </c:pt>
                <c:pt idx="69">
                  <c:v>-24.97999999999999</c:v>
                </c:pt>
                <c:pt idx="70">
                  <c:v>-27.111111111111111</c:v>
                </c:pt>
                <c:pt idx="71">
                  <c:v>-29.291111111111103</c:v>
                </c:pt>
                <c:pt idx="72">
                  <c:v>-31.519999999999982</c:v>
                </c:pt>
                <c:pt idx="73">
                  <c:v>-33.797777777777775</c:v>
                </c:pt>
                <c:pt idx="74">
                  <c:v>-36.124444444444457</c:v>
                </c:pt>
                <c:pt idx="75">
                  <c:v>-38.5</c:v>
                </c:pt>
                <c:pt idx="76">
                  <c:v>-40.924444444444426</c:v>
                </c:pt>
                <c:pt idx="77">
                  <c:v>-43.397777777777776</c:v>
                </c:pt>
                <c:pt idx="78">
                  <c:v>-45.920000000000016</c:v>
                </c:pt>
                <c:pt idx="79">
                  <c:v>-48.491111111111117</c:v>
                </c:pt>
                <c:pt idx="80">
                  <c:v>-51.111111111111114</c:v>
                </c:pt>
                <c:pt idx="81">
                  <c:v>-53.780000000000037</c:v>
                </c:pt>
                <c:pt idx="82">
                  <c:v>-56.497777777777763</c:v>
                </c:pt>
                <c:pt idx="83">
                  <c:v>-59.264444444444415</c:v>
                </c:pt>
                <c:pt idx="84">
                  <c:v>-62.08000000000002</c:v>
                </c:pt>
                <c:pt idx="85">
                  <c:v>-64.944444444444443</c:v>
                </c:pt>
                <c:pt idx="86">
                  <c:v>-67.857777777777756</c:v>
                </c:pt>
                <c:pt idx="87">
                  <c:v>-70.819999999999979</c:v>
                </c:pt>
                <c:pt idx="88">
                  <c:v>-73.831111111111127</c:v>
                </c:pt>
                <c:pt idx="89">
                  <c:v>-76.891111111111115</c:v>
                </c:pt>
                <c:pt idx="90">
                  <c:v>-80</c:v>
                </c:pt>
                <c:pt idx="91">
                  <c:v>-83.157777777777767</c:v>
                </c:pt>
                <c:pt idx="92">
                  <c:v>-86.364444444444487</c:v>
                </c:pt>
                <c:pt idx="93">
                  <c:v>-89.620000000000019</c:v>
                </c:pt>
                <c:pt idx="94">
                  <c:v>-92.924444444444404</c:v>
                </c:pt>
                <c:pt idx="95">
                  <c:v>-96.277777777777771</c:v>
                </c:pt>
                <c:pt idx="96">
                  <c:v>-99.679999999999993</c:v>
                </c:pt>
                <c:pt idx="97">
                  <c:v>-103.13111111111108</c:v>
                </c:pt>
                <c:pt idx="98">
                  <c:v>-106.63111111111114</c:v>
                </c:pt>
                <c:pt idx="99">
                  <c:v>-110.18</c:v>
                </c:pt>
                <c:pt idx="100">
                  <c:v>-113.77777777777779</c:v>
                </c:pt>
              </c:numCache>
            </c:numRef>
          </c:yVal>
          <c:smooth val="0"/>
        </c:ser>
        <c:ser>
          <c:idx val="3"/>
          <c:order val="4"/>
          <c:tx>
            <c:v>Y_234 Parabola</c:v>
          </c:tx>
          <c:spPr>
            <a:ln w="12700">
              <a:solidFill>
                <a:srgbClr val="00B050"/>
              </a:solidFill>
            </a:ln>
          </c:spPr>
          <c:marker>
            <c:symbol val="none"/>
          </c:marker>
          <c:xVal>
            <c:numRef>
              <c:f>Aitken_Lagrange!$D$38:$D$138</c:f>
              <c:numCache>
                <c:formatCode>0.00000</c:formatCode>
                <c:ptCount val="101"/>
                <c:pt idx="0">
                  <c:v>0</c:v>
                </c:pt>
                <c:pt idx="1">
                  <c:v>0.05</c:v>
                </c:pt>
                <c:pt idx="2">
                  <c:v>0.1</c:v>
                </c:pt>
                <c:pt idx="3">
                  <c:v>0.15</c:v>
                </c:pt>
                <c:pt idx="4">
                  <c:v>0.2</c:v>
                </c:pt>
                <c:pt idx="5">
                  <c:v>0.25</c:v>
                </c:pt>
                <c:pt idx="6">
                  <c:v>0.3</c:v>
                </c:pt>
                <c:pt idx="7">
                  <c:v>0.35000000000000003</c:v>
                </c:pt>
                <c:pt idx="8">
                  <c:v>0.4</c:v>
                </c:pt>
                <c:pt idx="9">
                  <c:v>0.44999999999999996</c:v>
                </c:pt>
                <c:pt idx="10">
                  <c:v>0.5</c:v>
                </c:pt>
                <c:pt idx="11">
                  <c:v>0.55000000000000004</c:v>
                </c:pt>
                <c:pt idx="12">
                  <c:v>0.6</c:v>
                </c:pt>
                <c:pt idx="13">
                  <c:v>0.65</c:v>
                </c:pt>
                <c:pt idx="14">
                  <c:v>0.70000000000000007</c:v>
                </c:pt>
                <c:pt idx="15">
                  <c:v>0.75</c:v>
                </c:pt>
                <c:pt idx="16">
                  <c:v>0.8</c:v>
                </c:pt>
                <c:pt idx="17">
                  <c:v>0.85000000000000009</c:v>
                </c:pt>
                <c:pt idx="18">
                  <c:v>0.89999999999999991</c:v>
                </c:pt>
                <c:pt idx="19">
                  <c:v>0.95</c:v>
                </c:pt>
                <c:pt idx="20">
                  <c:v>1</c:v>
                </c:pt>
                <c:pt idx="21">
                  <c:v>1.05</c:v>
                </c:pt>
                <c:pt idx="22">
                  <c:v>1.1000000000000001</c:v>
                </c:pt>
                <c:pt idx="23">
                  <c:v>1.1500000000000001</c:v>
                </c:pt>
                <c:pt idx="24">
                  <c:v>1.2</c:v>
                </c:pt>
                <c:pt idx="25">
                  <c:v>1.25</c:v>
                </c:pt>
                <c:pt idx="26">
                  <c:v>1.3</c:v>
                </c:pt>
                <c:pt idx="27">
                  <c:v>1.35</c:v>
                </c:pt>
                <c:pt idx="28">
                  <c:v>1.4000000000000001</c:v>
                </c:pt>
                <c:pt idx="29">
                  <c:v>1.45</c:v>
                </c:pt>
                <c:pt idx="30">
                  <c:v>1.5</c:v>
                </c:pt>
                <c:pt idx="31">
                  <c:v>1.55</c:v>
                </c:pt>
                <c:pt idx="32">
                  <c:v>1.6</c:v>
                </c:pt>
                <c:pt idx="33">
                  <c:v>1.6500000000000001</c:v>
                </c:pt>
                <c:pt idx="34">
                  <c:v>1.7000000000000002</c:v>
                </c:pt>
                <c:pt idx="35">
                  <c:v>1.75</c:v>
                </c:pt>
                <c:pt idx="36">
                  <c:v>1.7999999999999998</c:v>
                </c:pt>
                <c:pt idx="37">
                  <c:v>1.85</c:v>
                </c:pt>
                <c:pt idx="38">
                  <c:v>1.9</c:v>
                </c:pt>
                <c:pt idx="39">
                  <c:v>1.9500000000000002</c:v>
                </c:pt>
                <c:pt idx="40">
                  <c:v>2</c:v>
                </c:pt>
                <c:pt idx="41">
                  <c:v>2.0499999999999998</c:v>
                </c:pt>
                <c:pt idx="42">
                  <c:v>2.1</c:v>
                </c:pt>
                <c:pt idx="43">
                  <c:v>2.15</c:v>
                </c:pt>
                <c:pt idx="44">
                  <c:v>2.2000000000000002</c:v>
                </c:pt>
                <c:pt idx="45">
                  <c:v>2.25</c:v>
                </c:pt>
                <c:pt idx="46">
                  <c:v>2.3000000000000003</c:v>
                </c:pt>
                <c:pt idx="47">
                  <c:v>2.3499999999999996</c:v>
                </c:pt>
                <c:pt idx="48">
                  <c:v>2.4</c:v>
                </c:pt>
                <c:pt idx="49">
                  <c:v>2.4500000000000002</c:v>
                </c:pt>
                <c:pt idx="50">
                  <c:v>2.5</c:v>
                </c:pt>
                <c:pt idx="51">
                  <c:v>2.5499999999999998</c:v>
                </c:pt>
                <c:pt idx="52">
                  <c:v>2.6</c:v>
                </c:pt>
                <c:pt idx="53">
                  <c:v>2.6500000000000004</c:v>
                </c:pt>
                <c:pt idx="54">
                  <c:v>2.7</c:v>
                </c:pt>
                <c:pt idx="55">
                  <c:v>2.75</c:v>
                </c:pt>
                <c:pt idx="56">
                  <c:v>2.8000000000000003</c:v>
                </c:pt>
                <c:pt idx="57">
                  <c:v>2.8499999999999996</c:v>
                </c:pt>
                <c:pt idx="58">
                  <c:v>2.9</c:v>
                </c:pt>
                <c:pt idx="59">
                  <c:v>2.9499999999999997</c:v>
                </c:pt>
                <c:pt idx="60">
                  <c:v>3</c:v>
                </c:pt>
                <c:pt idx="61">
                  <c:v>3.05</c:v>
                </c:pt>
                <c:pt idx="62">
                  <c:v>3.1</c:v>
                </c:pt>
                <c:pt idx="63">
                  <c:v>3.15</c:v>
                </c:pt>
                <c:pt idx="64">
                  <c:v>3.2</c:v>
                </c:pt>
                <c:pt idx="65">
                  <c:v>3.25</c:v>
                </c:pt>
                <c:pt idx="66">
                  <c:v>3.3000000000000003</c:v>
                </c:pt>
                <c:pt idx="67">
                  <c:v>3.35</c:v>
                </c:pt>
                <c:pt idx="68">
                  <c:v>3.4000000000000004</c:v>
                </c:pt>
                <c:pt idx="69">
                  <c:v>3.4499999999999997</c:v>
                </c:pt>
                <c:pt idx="70">
                  <c:v>3.5</c:v>
                </c:pt>
                <c:pt idx="71">
                  <c:v>3.55</c:v>
                </c:pt>
                <c:pt idx="72">
                  <c:v>3.5999999999999996</c:v>
                </c:pt>
                <c:pt idx="73">
                  <c:v>3.65</c:v>
                </c:pt>
                <c:pt idx="74">
                  <c:v>3.7</c:v>
                </c:pt>
                <c:pt idx="75">
                  <c:v>3.75</c:v>
                </c:pt>
                <c:pt idx="76">
                  <c:v>3.8</c:v>
                </c:pt>
                <c:pt idx="77">
                  <c:v>3.85</c:v>
                </c:pt>
                <c:pt idx="78">
                  <c:v>3.9000000000000004</c:v>
                </c:pt>
                <c:pt idx="79">
                  <c:v>3.95</c:v>
                </c:pt>
                <c:pt idx="80">
                  <c:v>4</c:v>
                </c:pt>
                <c:pt idx="81">
                  <c:v>4.0500000000000007</c:v>
                </c:pt>
                <c:pt idx="82">
                  <c:v>4.0999999999999996</c:v>
                </c:pt>
                <c:pt idx="83">
                  <c:v>4.1499999999999995</c:v>
                </c:pt>
                <c:pt idx="84">
                  <c:v>4.2</c:v>
                </c:pt>
                <c:pt idx="85">
                  <c:v>4.25</c:v>
                </c:pt>
                <c:pt idx="86">
                  <c:v>4.3</c:v>
                </c:pt>
                <c:pt idx="87">
                  <c:v>4.3499999999999996</c:v>
                </c:pt>
                <c:pt idx="88">
                  <c:v>4.4000000000000004</c:v>
                </c:pt>
                <c:pt idx="89">
                  <c:v>4.45</c:v>
                </c:pt>
                <c:pt idx="90">
                  <c:v>4.5</c:v>
                </c:pt>
                <c:pt idx="91">
                  <c:v>4.55</c:v>
                </c:pt>
                <c:pt idx="92">
                  <c:v>4.6000000000000005</c:v>
                </c:pt>
                <c:pt idx="93">
                  <c:v>4.6500000000000004</c:v>
                </c:pt>
                <c:pt idx="94">
                  <c:v>4.6999999999999993</c:v>
                </c:pt>
                <c:pt idx="95">
                  <c:v>4.75</c:v>
                </c:pt>
                <c:pt idx="96">
                  <c:v>4.8</c:v>
                </c:pt>
                <c:pt idx="97">
                  <c:v>4.8499999999999996</c:v>
                </c:pt>
                <c:pt idx="98">
                  <c:v>4.9000000000000004</c:v>
                </c:pt>
                <c:pt idx="99">
                  <c:v>4.95</c:v>
                </c:pt>
                <c:pt idx="100">
                  <c:v>5</c:v>
                </c:pt>
              </c:numCache>
            </c:numRef>
          </c:xVal>
          <c:yVal>
            <c:numRef>
              <c:f>Aitken_Lagrange!$J$38:$J$138</c:f>
              <c:numCache>
                <c:formatCode>0.00000</c:formatCode>
                <c:ptCount val="101"/>
                <c:pt idx="0">
                  <c:v>78.428571428571431</c:v>
                </c:pt>
                <c:pt idx="1">
                  <c:v>75.990714285714276</c:v>
                </c:pt>
                <c:pt idx="2">
                  <c:v>73.586666666666673</c:v>
                </c:pt>
                <c:pt idx="3">
                  <c:v>71.216428571428565</c:v>
                </c:pt>
                <c:pt idx="4">
                  <c:v>68.88000000000001</c:v>
                </c:pt>
                <c:pt idx="5">
                  <c:v>66.577380952380949</c:v>
                </c:pt>
                <c:pt idx="6">
                  <c:v>64.308571428571426</c:v>
                </c:pt>
                <c:pt idx="7">
                  <c:v>62.073571428571434</c:v>
                </c:pt>
                <c:pt idx="8">
                  <c:v>59.872380952380944</c:v>
                </c:pt>
                <c:pt idx="9">
                  <c:v>57.704999999999998</c:v>
                </c:pt>
                <c:pt idx="10">
                  <c:v>55.571428571428569</c:v>
                </c:pt>
                <c:pt idx="11">
                  <c:v>53.471666666666678</c:v>
                </c:pt>
                <c:pt idx="12">
                  <c:v>51.405714285714296</c:v>
                </c:pt>
                <c:pt idx="13">
                  <c:v>49.373571428571424</c:v>
                </c:pt>
                <c:pt idx="14">
                  <c:v>47.375238095238089</c:v>
                </c:pt>
                <c:pt idx="15">
                  <c:v>45.410714285714285</c:v>
                </c:pt>
                <c:pt idx="16">
                  <c:v>43.480000000000011</c:v>
                </c:pt>
                <c:pt idx="17">
                  <c:v>41.583095238095247</c:v>
                </c:pt>
                <c:pt idx="18">
                  <c:v>39.719999999999992</c:v>
                </c:pt>
                <c:pt idx="19">
                  <c:v>37.890714285714282</c:v>
                </c:pt>
                <c:pt idx="20">
                  <c:v>36.095238095238095</c:v>
                </c:pt>
                <c:pt idx="21">
                  <c:v>34.333571428571432</c:v>
                </c:pt>
                <c:pt idx="22">
                  <c:v>32.605714285714285</c:v>
                </c:pt>
                <c:pt idx="23">
                  <c:v>30.911666666666662</c:v>
                </c:pt>
                <c:pt idx="24">
                  <c:v>29.251428571428566</c:v>
                </c:pt>
                <c:pt idx="25">
                  <c:v>27.625</c:v>
                </c:pt>
                <c:pt idx="26">
                  <c:v>26.032380952380954</c:v>
                </c:pt>
                <c:pt idx="27">
                  <c:v>24.473571428571429</c:v>
                </c:pt>
                <c:pt idx="28">
                  <c:v>22.948571428571423</c:v>
                </c:pt>
                <c:pt idx="29">
                  <c:v>21.457380952380952</c:v>
                </c:pt>
                <c:pt idx="30">
                  <c:v>20</c:v>
                </c:pt>
                <c:pt idx="31">
                  <c:v>18.576428571428572</c:v>
                </c:pt>
                <c:pt idx="32">
                  <c:v>17.186666666666664</c:v>
                </c:pt>
                <c:pt idx="33">
                  <c:v>15.830714285714283</c:v>
                </c:pt>
                <c:pt idx="34">
                  <c:v>14.508571428571424</c:v>
                </c:pt>
                <c:pt idx="35">
                  <c:v>13.220238095238097</c:v>
                </c:pt>
                <c:pt idx="36">
                  <c:v>11.96571428571429</c:v>
                </c:pt>
                <c:pt idx="37">
                  <c:v>10.745000000000001</c:v>
                </c:pt>
                <c:pt idx="38">
                  <c:v>9.5580952380952375</c:v>
                </c:pt>
                <c:pt idx="39">
                  <c:v>8.4049999999999958</c:v>
                </c:pt>
                <c:pt idx="40">
                  <c:v>7.2857142857142856</c:v>
                </c:pt>
                <c:pt idx="41">
                  <c:v>6.200238095238098</c:v>
                </c:pt>
                <c:pt idx="42">
                  <c:v>5.1485714285714277</c:v>
                </c:pt>
                <c:pt idx="43">
                  <c:v>4.1307142857142862</c:v>
                </c:pt>
                <c:pt idx="44">
                  <c:v>3.1466666666666634</c:v>
                </c:pt>
                <c:pt idx="45">
                  <c:v>2.1964285714285716</c:v>
                </c:pt>
                <c:pt idx="46">
                  <c:v>1.2799999999999956</c:v>
                </c:pt>
                <c:pt idx="47">
                  <c:v>0.39738095238095844</c:v>
                </c:pt>
                <c:pt idx="48">
                  <c:v>-0.4514285714285699</c:v>
                </c:pt>
                <c:pt idx="49">
                  <c:v>-1.2664285714285746</c:v>
                </c:pt>
                <c:pt idx="50">
                  <c:v>-2.0476190476190479</c:v>
                </c:pt>
                <c:pt idx="51">
                  <c:v>-2.7949999999999973</c:v>
                </c:pt>
                <c:pt idx="52">
                  <c:v>-3.5085714285714298</c:v>
                </c:pt>
                <c:pt idx="53">
                  <c:v>-4.1883333333333379</c:v>
                </c:pt>
                <c:pt idx="54">
                  <c:v>-4.8342857142857172</c:v>
                </c:pt>
                <c:pt idx="55">
                  <c:v>-5.4464285714285712</c:v>
                </c:pt>
                <c:pt idx="56">
                  <c:v>-6.0247619047619079</c:v>
                </c:pt>
                <c:pt idx="57">
                  <c:v>-6.5692857142857104</c:v>
                </c:pt>
                <c:pt idx="58">
                  <c:v>-7.0799999999999983</c:v>
                </c:pt>
                <c:pt idx="59">
                  <c:v>-7.55690476190476</c:v>
                </c:pt>
                <c:pt idx="60">
                  <c:v>-8</c:v>
                </c:pt>
                <c:pt idx="61">
                  <c:v>-8.409285714285712</c:v>
                </c:pt>
                <c:pt idx="62">
                  <c:v>-8.7847619047619059</c:v>
                </c:pt>
                <c:pt idx="63">
                  <c:v>-9.1264285714285709</c:v>
                </c:pt>
                <c:pt idx="64">
                  <c:v>-9.4342857142857159</c:v>
                </c:pt>
                <c:pt idx="65">
                  <c:v>-9.7083333333333321</c:v>
                </c:pt>
                <c:pt idx="66">
                  <c:v>-9.9485714285714284</c:v>
                </c:pt>
                <c:pt idx="67">
                  <c:v>-10.155000000000001</c:v>
                </c:pt>
                <c:pt idx="68">
                  <c:v>-10.32761904761905</c:v>
                </c:pt>
                <c:pt idx="69">
                  <c:v>-10.466428571428571</c:v>
                </c:pt>
                <c:pt idx="70">
                  <c:v>-10.571428571428571</c:v>
                </c:pt>
                <c:pt idx="71">
                  <c:v>-10.642619047619048</c:v>
                </c:pt>
                <c:pt idx="72">
                  <c:v>-10.679999999999998</c:v>
                </c:pt>
                <c:pt idx="73">
                  <c:v>-10.683571428571428</c:v>
                </c:pt>
                <c:pt idx="74">
                  <c:v>-10.653333333333332</c:v>
                </c:pt>
                <c:pt idx="75">
                  <c:v>-10.589285714285714</c:v>
                </c:pt>
                <c:pt idx="76">
                  <c:v>-10.491428571428571</c:v>
                </c:pt>
                <c:pt idx="77">
                  <c:v>-10.359761904761902</c:v>
                </c:pt>
                <c:pt idx="78">
                  <c:v>-10.194285714285714</c:v>
                </c:pt>
                <c:pt idx="79">
                  <c:v>-9.995000000000001</c:v>
                </c:pt>
                <c:pt idx="80">
                  <c:v>-9.7619047619047628</c:v>
                </c:pt>
                <c:pt idx="81">
                  <c:v>-9.4949999999999957</c:v>
                </c:pt>
                <c:pt idx="82">
                  <c:v>-9.1942857142857157</c:v>
                </c:pt>
                <c:pt idx="83">
                  <c:v>-8.8597619047619087</c:v>
                </c:pt>
                <c:pt idx="84">
                  <c:v>-8.4914285714285711</c:v>
                </c:pt>
                <c:pt idx="85">
                  <c:v>-8.0892857142857135</c:v>
                </c:pt>
                <c:pt idx="86">
                  <c:v>-7.6533333333333342</c:v>
                </c:pt>
                <c:pt idx="87">
                  <c:v>-7.1835714285714323</c:v>
                </c:pt>
                <c:pt idx="88">
                  <c:v>-6.6799999999999971</c:v>
                </c:pt>
                <c:pt idx="89">
                  <c:v>-6.1426190476190454</c:v>
                </c:pt>
                <c:pt idx="90">
                  <c:v>-5.5714285714285712</c:v>
                </c:pt>
                <c:pt idx="91">
                  <c:v>-4.9664285714285734</c:v>
                </c:pt>
                <c:pt idx="92">
                  <c:v>-4.3276190476190406</c:v>
                </c:pt>
                <c:pt idx="93">
                  <c:v>-3.6549999999999949</c:v>
                </c:pt>
                <c:pt idx="94">
                  <c:v>-2.9485714285714386</c:v>
                </c:pt>
                <c:pt idx="95">
                  <c:v>-2.208333333333333</c:v>
                </c:pt>
                <c:pt idx="96">
                  <c:v>-1.4342857142857173</c:v>
                </c:pt>
                <c:pt idx="97">
                  <c:v>-0.62642857142857722</c:v>
                </c:pt>
                <c:pt idx="98">
                  <c:v>0.21523809523810122</c:v>
                </c:pt>
                <c:pt idx="99">
                  <c:v>1.0907142857142889</c:v>
                </c:pt>
                <c:pt idx="100">
                  <c:v>2</c:v>
                </c:pt>
              </c:numCache>
            </c:numRef>
          </c:yVal>
          <c:smooth val="0"/>
        </c:ser>
        <c:ser>
          <c:idx val="4"/>
          <c:order val="5"/>
          <c:tx>
            <c:v>Y_123_@_XStar</c:v>
          </c:tx>
          <c:spPr>
            <a:ln>
              <a:noFill/>
            </a:ln>
          </c:spPr>
          <c:marker>
            <c:symbol val="diamond"/>
            <c:size val="7"/>
            <c:spPr>
              <a:solidFill>
                <a:schemeClr val="accent1"/>
              </a:solidFill>
            </c:spPr>
          </c:marker>
          <c:xVal>
            <c:numRef>
              <c:f>Aitken_Lagrange!$D$25</c:f>
              <c:numCache>
                <c:formatCode>0.000</c:formatCode>
                <c:ptCount val="1"/>
                <c:pt idx="0">
                  <c:v>4.1500000000000004</c:v>
                </c:pt>
              </c:numCache>
            </c:numRef>
          </c:xVal>
          <c:yVal>
            <c:numRef>
              <c:f>Aitken_Lagrange!$E$25</c:f>
              <c:numCache>
                <c:formatCode>0.000</c:formatCode>
                <c:ptCount val="1"/>
                <c:pt idx="0">
                  <c:v>-59.264444444444472</c:v>
                </c:pt>
              </c:numCache>
            </c:numRef>
          </c:yVal>
          <c:smooth val="0"/>
        </c:ser>
        <c:ser>
          <c:idx val="5"/>
          <c:order val="6"/>
          <c:tx>
            <c:v>Y_234_@_XStar</c:v>
          </c:tx>
          <c:spPr>
            <a:ln>
              <a:noFill/>
            </a:ln>
          </c:spPr>
          <c:marker>
            <c:symbol val="diamond"/>
            <c:size val="7"/>
            <c:spPr>
              <a:solidFill>
                <a:srgbClr val="00B050"/>
              </a:solidFill>
            </c:spPr>
          </c:marker>
          <c:xVal>
            <c:numRef>
              <c:f>Aitken_Lagrange!$D$29</c:f>
              <c:numCache>
                <c:formatCode>0.000</c:formatCode>
                <c:ptCount val="1"/>
                <c:pt idx="0">
                  <c:v>4.1500000000000004</c:v>
                </c:pt>
              </c:numCache>
            </c:numRef>
          </c:xVal>
          <c:yVal>
            <c:numRef>
              <c:f>Aitken_Lagrange!$E$29</c:f>
              <c:numCache>
                <c:formatCode>0.000</c:formatCode>
                <c:ptCount val="1"/>
                <c:pt idx="0">
                  <c:v>-8.8597619047619016</c:v>
                </c:pt>
              </c:numCache>
            </c:numRef>
          </c:yVal>
          <c:smooth val="0"/>
        </c:ser>
        <c:ser>
          <c:idx val="7"/>
          <c:order val="7"/>
          <c:tx>
            <c:v>Y_1234 Construction</c:v>
          </c:tx>
          <c:spPr>
            <a:ln w="12700">
              <a:solidFill>
                <a:schemeClr val="accent4">
                  <a:lumMod val="50000"/>
                </a:schemeClr>
              </a:solidFill>
              <a:headEnd type="triangle"/>
              <a:tailEnd type="triangle"/>
            </a:ln>
          </c:spPr>
          <c:marker>
            <c:symbol val="none"/>
          </c:marker>
          <c:xVal>
            <c:numRef>
              <c:f>Aitken_Lagrange!$D$31:$D$32</c:f>
              <c:numCache>
                <c:formatCode>0.000</c:formatCode>
                <c:ptCount val="2"/>
                <c:pt idx="0">
                  <c:v>0</c:v>
                </c:pt>
                <c:pt idx="1">
                  <c:v>5</c:v>
                </c:pt>
              </c:numCache>
            </c:numRef>
          </c:xVal>
          <c:yVal>
            <c:numRef>
              <c:f>Aitken_Lagrange!$E$31:$E$32</c:f>
              <c:numCache>
                <c:formatCode>0.000</c:formatCode>
                <c:ptCount val="2"/>
                <c:pt idx="0">
                  <c:v>-59.264444444444472</c:v>
                </c:pt>
                <c:pt idx="1">
                  <c:v>-8.8597619047619016</c:v>
                </c:pt>
              </c:numCache>
            </c:numRef>
          </c:yVal>
          <c:smooth val="0"/>
        </c:ser>
        <c:ser>
          <c:idx val="8"/>
          <c:order val="8"/>
          <c:tx>
            <c:v>Y_1234 Evaluation</c:v>
          </c:tx>
          <c:marker>
            <c:symbol val="circle"/>
            <c:size val="8"/>
            <c:spPr>
              <a:solidFill>
                <a:srgbClr val="FFC000"/>
              </a:solidFill>
            </c:spPr>
          </c:marker>
          <c:xVal>
            <c:numRef>
              <c:f>Aitken_Lagrange!$D$33</c:f>
              <c:numCache>
                <c:formatCode>0.000</c:formatCode>
                <c:ptCount val="1"/>
                <c:pt idx="0">
                  <c:v>4.1500000000000004</c:v>
                </c:pt>
              </c:numCache>
            </c:numRef>
          </c:xVal>
          <c:yVal>
            <c:numRef>
              <c:f>Aitken_Lagrange!$E$33</c:f>
              <c:numCache>
                <c:formatCode>0.000</c:formatCode>
                <c:ptCount val="1"/>
                <c:pt idx="0">
                  <c:v>-17.428557936507936</c:v>
                </c:pt>
              </c:numCache>
            </c:numRef>
          </c:yVal>
          <c:smooth val="0"/>
        </c:ser>
        <c:ser>
          <c:idx val="9"/>
          <c:order val="9"/>
          <c:tx>
            <c:v>Y_123_@_X_P1</c:v>
          </c:tx>
          <c:marker>
            <c:symbol val="circle"/>
            <c:size val="8"/>
            <c:spPr>
              <a:solidFill>
                <a:srgbClr val="0070C0"/>
              </a:solidFill>
            </c:spPr>
          </c:marker>
          <c:xVal>
            <c:numRef>
              <c:f>Aitken_Lagrange!$D$11</c:f>
              <c:numCache>
                <c:formatCode>0.000</c:formatCode>
                <c:ptCount val="1"/>
                <c:pt idx="0">
                  <c:v>0</c:v>
                </c:pt>
              </c:numCache>
            </c:numRef>
          </c:xVal>
          <c:yVal>
            <c:numRef>
              <c:f>Aitken_Lagrange!$E$25</c:f>
              <c:numCache>
                <c:formatCode>0.000</c:formatCode>
                <c:ptCount val="1"/>
                <c:pt idx="0">
                  <c:v>-59.264444444444472</c:v>
                </c:pt>
              </c:numCache>
            </c:numRef>
          </c:yVal>
          <c:smooth val="0"/>
        </c:ser>
        <c:ser>
          <c:idx val="10"/>
          <c:order val="10"/>
          <c:tx>
            <c:v>Y_234_@_X_P4</c:v>
          </c:tx>
          <c:marker>
            <c:symbol val="circle"/>
            <c:size val="8"/>
            <c:spPr>
              <a:solidFill>
                <a:srgbClr val="00B050"/>
              </a:solidFill>
            </c:spPr>
          </c:marker>
          <c:xVal>
            <c:numRef>
              <c:f>Aitken_Lagrange!$D$20</c:f>
              <c:numCache>
                <c:formatCode>0.000</c:formatCode>
                <c:ptCount val="1"/>
                <c:pt idx="0">
                  <c:v>5</c:v>
                </c:pt>
              </c:numCache>
            </c:numRef>
          </c:xVal>
          <c:yVal>
            <c:numRef>
              <c:f>Aitken_Lagrange!$E$29</c:f>
              <c:numCache>
                <c:formatCode>0.000</c:formatCode>
                <c:ptCount val="1"/>
                <c:pt idx="0">
                  <c:v>-8.8597619047619016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6087808"/>
        <c:axId val="116094464"/>
      </c:scatterChart>
      <c:valAx>
        <c:axId val="116087808"/>
        <c:scaling>
          <c:orientation val="minMax"/>
        </c:scaling>
        <c:delete val="0"/>
        <c:axPos val="b"/>
        <c:majorGridlines/>
        <c:minorGridlines/>
        <c:title>
          <c:layout/>
          <c:overlay val="0"/>
        </c:title>
        <c:numFmt formatCode="0.000" sourceLinked="1"/>
        <c:majorTickMark val="out"/>
        <c:minorTickMark val="none"/>
        <c:tickLblPos val="nextTo"/>
        <c:crossAx val="116094464"/>
        <c:crosses val="autoZero"/>
        <c:crossBetween val="midCat"/>
      </c:valAx>
      <c:valAx>
        <c:axId val="116094464"/>
        <c:scaling>
          <c:orientation val="minMax"/>
        </c:scaling>
        <c:delete val="0"/>
        <c:axPos val="l"/>
        <c:majorGridlines/>
        <c:minorGridlines/>
        <c:title>
          <c:layout/>
          <c:overlay val="0"/>
        </c:title>
        <c:numFmt formatCode="0.000" sourceLinked="1"/>
        <c:majorTickMark val="out"/>
        <c:minorTickMark val="none"/>
        <c:tickLblPos val="nextTo"/>
        <c:crossAx val="116087808"/>
        <c:crosses val="autoZero"/>
        <c:crossBetween val="midCat"/>
      </c:valAx>
      <c:spPr>
        <a:solidFill>
          <a:schemeClr val="bg1"/>
        </a:solidFill>
        <a:ln>
          <a:noFill/>
        </a:ln>
      </c:spPr>
    </c:plotArea>
    <c:legend>
      <c:legendPos val="r"/>
      <c:layout/>
      <c:overlay val="0"/>
      <c:txPr>
        <a:bodyPr/>
        <a:lstStyle/>
        <a:p>
          <a:pPr>
            <a:defRPr sz="1400"/>
          </a:pPr>
          <a:endParaRPr lang="en-US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Spin" dx="16" fmlaLink="Point_Parameter" max="100" page="10" val="83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8</xdr:col>
          <xdr:colOff>142875</xdr:colOff>
          <xdr:row>3</xdr:row>
          <xdr:rowOff>9525</xdr:rowOff>
        </xdr:from>
        <xdr:to>
          <xdr:col>8</xdr:col>
          <xdr:colOff>447675</xdr:colOff>
          <xdr:row>5</xdr:row>
          <xdr:rowOff>9525</xdr:rowOff>
        </xdr:to>
        <xdr:sp macro="" textlink="">
          <xdr:nvSpPr>
            <xdr:cNvPr id="1025" name="Parameter_Spinner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absoluteAnchor>
    <xdr:pos x="6022578" y="0"/>
    <xdr:ext cx="8679522" cy="6303624"/>
    <xdr:graphicFrame macro="">
      <xdr:nvGraphicFramePr>
        <xdr:cNvPr id="13" name="Chart 12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AH139"/>
  <sheetViews>
    <sheetView tabSelected="1" zoomScale="96" zoomScaleNormal="96" workbookViewId="0">
      <selection activeCell="I27" sqref="I27"/>
    </sheetView>
  </sheetViews>
  <sheetFormatPr defaultRowHeight="15" x14ac:dyDescent="0.25"/>
  <cols>
    <col min="1" max="1" width="2.28515625" customWidth="1"/>
    <col min="3" max="3" width="10.5703125" customWidth="1"/>
    <col min="4" max="4" width="11.5703125" customWidth="1"/>
    <col min="5" max="5" width="15.7109375" customWidth="1"/>
    <col min="6" max="6" width="1.7109375" customWidth="1"/>
    <col min="7" max="7" width="12.42578125" customWidth="1"/>
    <col min="8" max="8" width="15.7109375" customWidth="1"/>
    <col min="9" max="9" width="12.28515625" customWidth="1"/>
    <col min="10" max="11" width="10.7109375" customWidth="1"/>
    <col min="23" max="23" width="3.28515625" customWidth="1"/>
    <col min="24" max="24" width="5" customWidth="1"/>
  </cols>
  <sheetData>
    <row r="1" spans="2:34" s="1" customFormat="1" ht="23.25" x14ac:dyDescent="0.35">
      <c r="C1" s="2" t="s">
        <v>4</v>
      </c>
      <c r="E1" s="12"/>
      <c r="F1" s="12"/>
      <c r="G1" s="12"/>
      <c r="H1" s="12"/>
      <c r="I1" s="12"/>
      <c r="J1" s="12"/>
      <c r="AA1"/>
      <c r="AB1"/>
      <c r="AC1"/>
      <c r="AD1"/>
      <c r="AE1"/>
      <c r="AF1"/>
      <c r="AG1"/>
      <c r="AH1"/>
    </row>
    <row r="2" spans="2:34" s="1" customFormat="1" ht="9.9499999999999993" customHeight="1" x14ac:dyDescent="0.35">
      <c r="C2" s="2"/>
      <c r="E2" s="12"/>
      <c r="F2" s="12"/>
      <c r="G2" s="12"/>
      <c r="H2" s="12"/>
      <c r="I2" s="12"/>
      <c r="J2" s="12"/>
      <c r="AA2"/>
      <c r="AB2"/>
      <c r="AC2"/>
      <c r="AD2"/>
      <c r="AE2"/>
      <c r="AF2"/>
      <c r="AG2"/>
      <c r="AH2"/>
    </row>
    <row r="3" spans="2:34" s="1" customFormat="1" ht="23.25" x14ac:dyDescent="0.35">
      <c r="B3" s="29" t="s">
        <v>23</v>
      </c>
      <c r="C3" s="30"/>
      <c r="D3" s="28"/>
      <c r="E3" s="2"/>
      <c r="F3" s="2"/>
      <c r="G3" s="29" t="s">
        <v>27</v>
      </c>
      <c r="H3" s="31"/>
      <c r="J3" s="12"/>
      <c r="AA3"/>
      <c r="AB3"/>
      <c r="AC3"/>
      <c r="AD3"/>
      <c r="AE3"/>
      <c r="AF3"/>
      <c r="AG3"/>
      <c r="AH3"/>
    </row>
    <row r="4" spans="2:34" s="1" customFormat="1" ht="23.25" x14ac:dyDescent="0.35">
      <c r="B4" s="25"/>
      <c r="C4" s="27" t="s">
        <v>24</v>
      </c>
      <c r="D4" s="27" t="s">
        <v>25</v>
      </c>
      <c r="E4" s="12"/>
      <c r="F4" s="12"/>
      <c r="G4" s="27" t="s">
        <v>28</v>
      </c>
      <c r="H4" s="26">
        <v>83</v>
      </c>
      <c r="J4" s="12"/>
      <c r="AA4"/>
      <c r="AB4"/>
      <c r="AC4"/>
      <c r="AD4"/>
      <c r="AE4"/>
      <c r="AF4"/>
      <c r="AG4"/>
      <c r="AH4"/>
    </row>
    <row r="5" spans="2:34" s="1" customFormat="1" ht="23.25" x14ac:dyDescent="0.35">
      <c r="B5" s="27" t="s">
        <v>26</v>
      </c>
      <c r="C5" s="63">
        <v>0</v>
      </c>
      <c r="D5" s="63">
        <v>5</v>
      </c>
      <c r="E5" s="12"/>
      <c r="F5" s="12"/>
      <c r="G5" s="27" t="s">
        <v>9</v>
      </c>
      <c r="H5" s="63">
        <f>(X_Work_Max-X_Work_Min)*H4/100</f>
        <v>4.1500000000000004</v>
      </c>
      <c r="J5" s="12"/>
      <c r="AA5"/>
      <c r="AB5"/>
      <c r="AC5"/>
      <c r="AD5"/>
      <c r="AE5"/>
      <c r="AF5"/>
      <c r="AG5"/>
      <c r="AH5"/>
    </row>
    <row r="6" spans="2:34" s="1" customFormat="1" ht="23.25" x14ac:dyDescent="0.35">
      <c r="B6" s="41"/>
      <c r="C6" s="41"/>
      <c r="D6" s="41"/>
      <c r="E6" s="12"/>
      <c r="F6" s="12"/>
      <c r="G6" s="32"/>
      <c r="H6" s="33"/>
      <c r="I6" s="36"/>
      <c r="J6" s="12"/>
      <c r="AA6"/>
      <c r="AB6"/>
      <c r="AC6"/>
      <c r="AD6"/>
      <c r="AE6"/>
      <c r="AF6"/>
      <c r="AG6"/>
      <c r="AH6"/>
    </row>
    <row r="7" spans="2:34" s="1" customFormat="1" ht="24" thickBot="1" x14ac:dyDescent="0.4">
      <c r="B7" s="8" t="s">
        <v>31</v>
      </c>
      <c r="C7" s="8"/>
      <c r="D7" s="8"/>
      <c r="E7" s="13"/>
      <c r="F7" s="32"/>
      <c r="G7" s="29" t="s">
        <v>10</v>
      </c>
      <c r="H7" s="42"/>
      <c r="I7" s="12"/>
      <c r="AA7"/>
      <c r="AB7"/>
      <c r="AC7"/>
      <c r="AD7"/>
    </row>
    <row r="8" spans="2:34" s="1" customFormat="1" ht="15" customHeight="1" x14ac:dyDescent="0.25">
      <c r="B8" s="21" t="s">
        <v>9</v>
      </c>
      <c r="C8" s="22" t="s">
        <v>33</v>
      </c>
      <c r="D8" s="46">
        <f>XStar</f>
        <v>4.1500000000000004</v>
      </c>
      <c r="E8" s="47">
        <f ca="1">MIN(MIN(Aitken_Lagrange!K38:K138),y_12_FLINE,Y_23_FLINE,Y_34_FLINE,Y_123_FLINE,Y_234_FLINE)</f>
        <v>-59.264444444444472</v>
      </c>
      <c r="F8" s="32"/>
      <c r="G8" s="34" t="s">
        <v>32</v>
      </c>
      <c r="H8" s="37"/>
      <c r="I8" s="41"/>
      <c r="AA8"/>
      <c r="AB8"/>
      <c r="AC8"/>
      <c r="AD8"/>
    </row>
    <row r="9" spans="2:34" s="1" customFormat="1" ht="15" customHeight="1" thickBot="1" x14ac:dyDescent="0.3">
      <c r="B9" s="19" t="s">
        <v>9</v>
      </c>
      <c r="C9" s="20" t="s">
        <v>34</v>
      </c>
      <c r="D9" s="48">
        <f>XStar</f>
        <v>4.1500000000000004</v>
      </c>
      <c r="E9" s="49">
        <f ca="1">MAX(MAX(Aitken_Lagrange!K38:K138),y_12_FLINE,Y_23_FLINE,Y_34_FLINE,Y_123_FLINE,Y_234_FLINE)</f>
        <v>48.266666666666673</v>
      </c>
      <c r="F9" s="32"/>
      <c r="G9" s="43" t="s">
        <v>29</v>
      </c>
      <c r="H9" s="44" t="s">
        <v>30</v>
      </c>
      <c r="I9" s="41"/>
      <c r="AA9"/>
      <c r="AB9"/>
      <c r="AC9"/>
      <c r="AD9"/>
    </row>
    <row r="10" spans="2:34" s="1" customFormat="1" ht="15" customHeight="1" thickBot="1" x14ac:dyDescent="0.35">
      <c r="B10" s="8" t="s">
        <v>53</v>
      </c>
      <c r="C10" s="8"/>
      <c r="D10" s="50"/>
      <c r="E10" s="50"/>
      <c r="F10" s="32"/>
      <c r="G10" s="62">
        <v>0</v>
      </c>
      <c r="H10" s="62">
        <v>4</v>
      </c>
      <c r="I10" s="41" t="s">
        <v>49</v>
      </c>
      <c r="AA10"/>
      <c r="AB10"/>
      <c r="AC10"/>
      <c r="AD10"/>
    </row>
    <row r="11" spans="2:34" s="1" customFormat="1" ht="15" customHeight="1" x14ac:dyDescent="0.25">
      <c r="B11" s="9" t="s">
        <v>35</v>
      </c>
      <c r="C11" s="10" t="s">
        <v>36</v>
      </c>
      <c r="D11" s="51">
        <f>X_P1</f>
        <v>0</v>
      </c>
      <c r="E11" s="52">
        <f>Y_P1</f>
        <v>4</v>
      </c>
      <c r="F11" s="32"/>
      <c r="G11" s="62">
        <v>1.5</v>
      </c>
      <c r="H11" s="62">
        <v>20</v>
      </c>
      <c r="I11" s="41" t="s">
        <v>50</v>
      </c>
      <c r="AA11"/>
      <c r="AB11"/>
      <c r="AC11"/>
      <c r="AD11"/>
    </row>
    <row r="12" spans="2:34" s="1" customFormat="1" ht="15" customHeight="1" x14ac:dyDescent="0.25">
      <c r="B12" s="11" t="s">
        <v>37</v>
      </c>
      <c r="C12" s="7" t="s">
        <v>38</v>
      </c>
      <c r="D12" s="53">
        <f>X_P2</f>
        <v>1.5</v>
      </c>
      <c r="E12" s="54">
        <f>Y_P2</f>
        <v>20</v>
      </c>
      <c r="F12" s="32"/>
      <c r="G12" s="62">
        <v>3</v>
      </c>
      <c r="H12" s="62">
        <v>-8</v>
      </c>
      <c r="I12" s="41" t="s">
        <v>51</v>
      </c>
      <c r="AA12"/>
      <c r="AB12"/>
      <c r="AC12"/>
      <c r="AD12"/>
    </row>
    <row r="13" spans="2:34" s="1" customFormat="1" ht="15" customHeight="1" thickBot="1" x14ac:dyDescent="0.3">
      <c r="B13" s="19" t="s">
        <v>9</v>
      </c>
      <c r="C13" s="20" t="s">
        <v>5</v>
      </c>
      <c r="D13" s="55">
        <f>XStar</f>
        <v>4.1500000000000004</v>
      </c>
      <c r="E13" s="49">
        <f ca="1">y_12_FLINE</f>
        <v>48.266666666666673</v>
      </c>
      <c r="F13" s="32"/>
      <c r="G13" s="62">
        <v>5</v>
      </c>
      <c r="H13" s="62">
        <v>2</v>
      </c>
      <c r="I13" s="41" t="s">
        <v>52</v>
      </c>
      <c r="AA13"/>
      <c r="AB13"/>
      <c r="AC13"/>
      <c r="AD13"/>
    </row>
    <row r="14" spans="2:34" s="1" customFormat="1" ht="15" customHeight="1" thickBot="1" x14ac:dyDescent="0.35">
      <c r="B14" s="8" t="s">
        <v>54</v>
      </c>
      <c r="C14" s="8"/>
      <c r="D14" s="50"/>
      <c r="E14" s="50"/>
      <c r="F14" s="32"/>
      <c r="G14" s="35"/>
      <c r="H14" s="32"/>
      <c r="I14" s="41"/>
      <c r="J14" s="41"/>
      <c r="AA14"/>
      <c r="AB14"/>
      <c r="AC14"/>
      <c r="AD14"/>
      <c r="AE14"/>
    </row>
    <row r="15" spans="2:34" s="1" customFormat="1" ht="15" customHeight="1" x14ac:dyDescent="0.25">
      <c r="B15" s="9" t="s">
        <v>37</v>
      </c>
      <c r="C15" s="10" t="s">
        <v>38</v>
      </c>
      <c r="D15" s="56">
        <f>X_P2</f>
        <v>1.5</v>
      </c>
      <c r="E15" s="57">
        <f>Y_P2</f>
        <v>20</v>
      </c>
      <c r="F15" s="32"/>
      <c r="G15" s="12"/>
      <c r="H15" s="32"/>
      <c r="I15" s="41"/>
      <c r="J15" s="41"/>
      <c r="AA15"/>
      <c r="AB15"/>
      <c r="AC15"/>
      <c r="AD15"/>
      <c r="AE15"/>
    </row>
    <row r="16" spans="2:34" s="1" customFormat="1" ht="15" customHeight="1" x14ac:dyDescent="0.25">
      <c r="B16" s="11" t="s">
        <v>39</v>
      </c>
      <c r="C16" s="7" t="s">
        <v>40</v>
      </c>
      <c r="D16" s="58">
        <f>X_P3</f>
        <v>3</v>
      </c>
      <c r="E16" s="59">
        <f>Y_P3</f>
        <v>-8</v>
      </c>
      <c r="F16" s="32"/>
      <c r="G16" s="12"/>
      <c r="H16" s="32"/>
      <c r="I16" s="41"/>
      <c r="J16" s="41"/>
      <c r="AA16"/>
      <c r="AB16"/>
      <c r="AC16"/>
      <c r="AD16"/>
      <c r="AE16"/>
    </row>
    <row r="17" spans="2:34" s="1" customFormat="1" ht="15" customHeight="1" thickBot="1" x14ac:dyDescent="0.3">
      <c r="B17" s="19" t="s">
        <v>9</v>
      </c>
      <c r="C17" s="20" t="s">
        <v>6</v>
      </c>
      <c r="D17" s="48">
        <f>XStar</f>
        <v>4.1500000000000004</v>
      </c>
      <c r="E17" s="49">
        <f ca="1">Y_23_FLINE</f>
        <v>-29.466666666666672</v>
      </c>
      <c r="F17" s="32"/>
      <c r="G17" s="12"/>
      <c r="H17" s="41"/>
      <c r="I17" s="41"/>
      <c r="J17" s="41"/>
      <c r="AA17"/>
      <c r="AB17"/>
      <c r="AC17"/>
      <c r="AD17"/>
      <c r="AE17"/>
    </row>
    <row r="18" spans="2:34" s="1" customFormat="1" ht="15" customHeight="1" thickBot="1" x14ac:dyDescent="0.35">
      <c r="B18" s="8" t="s">
        <v>55</v>
      </c>
      <c r="C18" s="8"/>
      <c r="D18" s="50"/>
      <c r="E18" s="50"/>
      <c r="F18" s="32"/>
      <c r="G18" s="12"/>
      <c r="H18" s="32"/>
      <c r="I18" s="41"/>
      <c r="J18" s="41"/>
      <c r="AA18"/>
      <c r="AB18"/>
      <c r="AC18"/>
      <c r="AD18"/>
      <c r="AE18"/>
    </row>
    <row r="19" spans="2:34" s="1" customFormat="1" ht="15" customHeight="1" x14ac:dyDescent="0.25">
      <c r="B19" s="9" t="s">
        <v>39</v>
      </c>
      <c r="C19" s="10" t="s">
        <v>40</v>
      </c>
      <c r="D19" s="56">
        <f>X_P3</f>
        <v>3</v>
      </c>
      <c r="E19" s="57">
        <f>Y_P3</f>
        <v>-8</v>
      </c>
      <c r="F19" s="32"/>
      <c r="G19" s="12"/>
      <c r="H19" s="32"/>
      <c r="I19" s="41"/>
      <c r="J19" s="41"/>
      <c r="AA19"/>
      <c r="AB19"/>
      <c r="AC19"/>
      <c r="AD19"/>
      <c r="AE19"/>
    </row>
    <row r="20" spans="2:34" s="1" customFormat="1" ht="15" customHeight="1" x14ac:dyDescent="0.25">
      <c r="B20" s="11" t="s">
        <v>41</v>
      </c>
      <c r="C20" s="7" t="s">
        <v>42</v>
      </c>
      <c r="D20" s="58">
        <f>X_P4</f>
        <v>5</v>
      </c>
      <c r="E20" s="59">
        <f>Y_P4</f>
        <v>2</v>
      </c>
      <c r="F20" s="32"/>
      <c r="G20" s="12"/>
      <c r="H20" s="32"/>
      <c r="I20" s="41"/>
      <c r="J20" s="41"/>
      <c r="AA20"/>
      <c r="AB20"/>
      <c r="AC20"/>
      <c r="AD20"/>
      <c r="AE20"/>
    </row>
    <row r="21" spans="2:34" s="1" customFormat="1" ht="15" customHeight="1" thickBot="1" x14ac:dyDescent="0.3">
      <c r="B21" s="19" t="s">
        <v>9</v>
      </c>
      <c r="C21" s="20" t="s">
        <v>11</v>
      </c>
      <c r="D21" s="48">
        <f>XStar</f>
        <v>4.1500000000000004</v>
      </c>
      <c r="E21" s="49">
        <f ca="1">Y_34_FLINE</f>
        <v>-2.2499999999999982</v>
      </c>
      <c r="F21" s="32"/>
      <c r="G21" s="12"/>
      <c r="H21" s="32"/>
      <c r="I21" s="41"/>
      <c r="J21" s="41"/>
      <c r="AA21"/>
      <c r="AB21"/>
      <c r="AC21"/>
      <c r="AD21"/>
      <c r="AE21"/>
    </row>
    <row r="22" spans="2:34" s="1" customFormat="1" ht="15" customHeight="1" thickBot="1" x14ac:dyDescent="0.35">
      <c r="B22" s="8" t="s">
        <v>56</v>
      </c>
      <c r="C22" s="8"/>
      <c r="D22" s="50"/>
      <c r="E22" s="50"/>
      <c r="F22" s="32"/>
      <c r="G22" s="12"/>
      <c r="H22" s="32"/>
      <c r="I22" s="41"/>
      <c r="J22" s="41"/>
      <c r="AA22"/>
      <c r="AB22"/>
      <c r="AC22"/>
      <c r="AD22"/>
      <c r="AE22"/>
    </row>
    <row r="23" spans="2:34" s="1" customFormat="1" ht="15" customHeight="1" x14ac:dyDescent="0.25">
      <c r="B23" s="9" t="s">
        <v>35</v>
      </c>
      <c r="C23" s="22" t="s">
        <v>5</v>
      </c>
      <c r="D23" s="60">
        <f>X_P1</f>
        <v>0</v>
      </c>
      <c r="E23" s="47">
        <f>E4</f>
        <v>0</v>
      </c>
      <c r="F23" s="32"/>
      <c r="G23" s="12"/>
      <c r="H23" s="32"/>
      <c r="I23" s="41"/>
      <c r="J23" s="41"/>
      <c r="AA23"/>
      <c r="AB23"/>
      <c r="AC23"/>
      <c r="AD23"/>
      <c r="AE23"/>
    </row>
    <row r="24" spans="2:34" s="1" customFormat="1" ht="15" customHeight="1" x14ac:dyDescent="0.25">
      <c r="B24" s="11" t="s">
        <v>39</v>
      </c>
      <c r="C24" s="23" t="s">
        <v>6</v>
      </c>
      <c r="D24" s="58">
        <f>X_P3</f>
        <v>3</v>
      </c>
      <c r="E24" s="61">
        <f>E11</f>
        <v>4</v>
      </c>
      <c r="F24" s="32"/>
      <c r="G24" s="12"/>
      <c r="H24" s="32"/>
      <c r="I24" s="41"/>
      <c r="J24" s="41"/>
      <c r="AA24"/>
      <c r="AB24"/>
      <c r="AC24"/>
      <c r="AD24"/>
      <c r="AE24"/>
    </row>
    <row r="25" spans="2:34" s="1" customFormat="1" ht="15" customHeight="1" thickBot="1" x14ac:dyDescent="0.3">
      <c r="B25" s="19" t="s">
        <v>9</v>
      </c>
      <c r="C25" s="20" t="s">
        <v>8</v>
      </c>
      <c r="D25" s="48">
        <f>XStar</f>
        <v>4.1500000000000004</v>
      </c>
      <c r="E25" s="49">
        <f ca="1">Y_123_FLINE</f>
        <v>-59.264444444444472</v>
      </c>
      <c r="F25" s="32"/>
      <c r="G25" s="12"/>
      <c r="H25" s="32"/>
      <c r="I25" s="41"/>
      <c r="J25" s="41"/>
      <c r="AA25"/>
      <c r="AB25"/>
      <c r="AC25"/>
      <c r="AD25"/>
      <c r="AE25"/>
    </row>
    <row r="26" spans="2:34" s="1" customFormat="1" ht="15" customHeight="1" thickBot="1" x14ac:dyDescent="0.35">
      <c r="B26" s="8" t="s">
        <v>57</v>
      </c>
      <c r="C26" s="8"/>
      <c r="D26" s="50"/>
      <c r="E26" s="50"/>
      <c r="F26" s="32"/>
      <c r="G26" s="12"/>
      <c r="H26" s="32"/>
      <c r="I26" s="41"/>
      <c r="J26" s="41"/>
      <c r="AA26"/>
      <c r="AB26"/>
      <c r="AC26"/>
      <c r="AD26"/>
      <c r="AE26"/>
    </row>
    <row r="27" spans="2:34" s="1" customFormat="1" ht="15" customHeight="1" x14ac:dyDescent="0.25">
      <c r="B27" s="9" t="s">
        <v>37</v>
      </c>
      <c r="C27" s="22" t="s">
        <v>6</v>
      </c>
      <c r="D27" s="60">
        <f>X_P2</f>
        <v>1.5</v>
      </c>
      <c r="E27" s="47">
        <f ca="1">E8</f>
        <v>-59.264444444444472</v>
      </c>
      <c r="F27" s="32"/>
      <c r="G27" s="12"/>
      <c r="H27" s="32"/>
      <c r="I27" s="41"/>
      <c r="J27" s="41"/>
      <c r="AA27"/>
      <c r="AB27"/>
      <c r="AC27"/>
      <c r="AD27"/>
      <c r="AE27"/>
    </row>
    <row r="28" spans="2:34" s="1" customFormat="1" ht="15" customHeight="1" x14ac:dyDescent="0.25">
      <c r="B28" s="11" t="s">
        <v>41</v>
      </c>
      <c r="C28" s="23" t="s">
        <v>11</v>
      </c>
      <c r="D28" s="58">
        <f>X_P4</f>
        <v>5</v>
      </c>
      <c r="E28" s="61">
        <f>E15</f>
        <v>20</v>
      </c>
      <c r="F28" s="32"/>
      <c r="G28" s="12"/>
      <c r="H28" s="32"/>
      <c r="I28" s="41"/>
      <c r="J28" s="41"/>
      <c r="AA28"/>
      <c r="AB28"/>
      <c r="AC28"/>
      <c r="AD28"/>
      <c r="AE28"/>
    </row>
    <row r="29" spans="2:34" s="1" customFormat="1" ht="15" customHeight="1" thickBot="1" x14ac:dyDescent="0.3">
      <c r="B29" s="19" t="s">
        <v>9</v>
      </c>
      <c r="C29" s="20" t="s">
        <v>12</v>
      </c>
      <c r="D29" s="48">
        <f>XStar</f>
        <v>4.1500000000000004</v>
      </c>
      <c r="E29" s="49">
        <f ca="1">Y_234_FLINE</f>
        <v>-8.8597619047619016</v>
      </c>
      <c r="F29" s="32"/>
      <c r="G29" s="12"/>
      <c r="H29" s="32"/>
      <c r="I29" s="41"/>
      <c r="AA29"/>
      <c r="AB29"/>
      <c r="AC29"/>
      <c r="AD29"/>
      <c r="AE29"/>
      <c r="AF29"/>
      <c r="AG29"/>
      <c r="AH29"/>
    </row>
    <row r="30" spans="2:34" s="1" customFormat="1" ht="15" customHeight="1" thickBot="1" x14ac:dyDescent="0.35">
      <c r="B30" s="8" t="s">
        <v>58</v>
      </c>
      <c r="C30" s="8"/>
      <c r="D30" s="50"/>
      <c r="E30" s="50"/>
      <c r="F30" s="32"/>
      <c r="G30" s="12"/>
      <c r="H30" s="32"/>
      <c r="I30" s="41"/>
      <c r="AA30"/>
      <c r="AB30"/>
      <c r="AC30"/>
      <c r="AD30"/>
      <c r="AE30"/>
      <c r="AF30"/>
      <c r="AG30"/>
      <c r="AH30"/>
    </row>
    <row r="31" spans="2:34" s="1" customFormat="1" ht="15" customHeight="1" x14ac:dyDescent="0.25">
      <c r="B31" s="9" t="s">
        <v>35</v>
      </c>
      <c r="C31" s="22" t="s">
        <v>8</v>
      </c>
      <c r="D31" s="60">
        <f>X_P1</f>
        <v>0</v>
      </c>
      <c r="E31" s="47">
        <f ca="1">E25</f>
        <v>-59.264444444444472</v>
      </c>
      <c r="F31" s="32"/>
      <c r="G31" s="12"/>
      <c r="H31" s="12"/>
      <c r="AA31"/>
      <c r="AB31"/>
      <c r="AC31"/>
      <c r="AD31"/>
      <c r="AE31"/>
      <c r="AF31"/>
      <c r="AG31"/>
      <c r="AH31"/>
    </row>
    <row r="32" spans="2:34" s="1" customFormat="1" ht="15" customHeight="1" x14ac:dyDescent="0.25">
      <c r="B32" s="11" t="s">
        <v>41</v>
      </c>
      <c r="C32" s="23" t="s">
        <v>12</v>
      </c>
      <c r="D32" s="58">
        <f>X_P4</f>
        <v>5</v>
      </c>
      <c r="E32" s="61">
        <f ca="1">E29</f>
        <v>-8.8597619047619016</v>
      </c>
      <c r="F32" s="32"/>
      <c r="G32" s="12"/>
      <c r="H32" s="12"/>
      <c r="AA32"/>
      <c r="AB32"/>
      <c r="AC32"/>
      <c r="AD32"/>
      <c r="AE32"/>
      <c r="AF32"/>
      <c r="AG32"/>
      <c r="AH32"/>
    </row>
    <row r="33" spans="1:34" s="1" customFormat="1" ht="15" customHeight="1" thickBot="1" x14ac:dyDescent="0.3">
      <c r="B33" s="19" t="s">
        <v>9</v>
      </c>
      <c r="C33" s="20" t="s">
        <v>13</v>
      </c>
      <c r="D33" s="48">
        <f>XStar</f>
        <v>4.1500000000000004</v>
      </c>
      <c r="E33" s="49">
        <f ca="1">Y_1234_FLINE</f>
        <v>-17.428557936507936</v>
      </c>
      <c r="F33" s="32"/>
      <c r="G33" s="12"/>
      <c r="H33" s="12"/>
      <c r="AA33"/>
      <c r="AB33"/>
      <c r="AC33"/>
      <c r="AD33"/>
      <c r="AE33"/>
      <c r="AF33"/>
      <c r="AG33"/>
      <c r="AH33"/>
    </row>
    <row r="34" spans="1:34" s="1" customFormat="1" ht="15" customHeight="1" x14ac:dyDescent="0.25">
      <c r="A34" s="12"/>
      <c r="B34" s="12"/>
      <c r="C34" s="12"/>
      <c r="D34" s="12"/>
      <c r="E34" s="12"/>
      <c r="F34" s="12"/>
      <c r="G34" s="12"/>
      <c r="H34" s="12"/>
      <c r="AA34"/>
      <c r="AB34"/>
      <c r="AC34"/>
      <c r="AD34"/>
      <c r="AE34"/>
      <c r="AF34"/>
      <c r="AG34"/>
      <c r="AH34"/>
    </row>
    <row r="35" spans="1:34" ht="15" customHeight="1" x14ac:dyDescent="0.3">
      <c r="A35" s="1"/>
      <c r="B35" s="45"/>
      <c r="C35" s="1" t="s">
        <v>59</v>
      </c>
      <c r="D35" s="1"/>
      <c r="E35" s="12"/>
      <c r="F35" s="12"/>
      <c r="G35" s="12"/>
      <c r="H35" s="12"/>
      <c r="I35" s="1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34" ht="15" customHeight="1" x14ac:dyDescent="0.3">
      <c r="A36" s="1"/>
      <c r="B36" s="45"/>
      <c r="C36" s="4" t="s">
        <v>1</v>
      </c>
      <c r="D36" s="5" t="s">
        <v>2</v>
      </c>
      <c r="E36" s="14"/>
      <c r="F36" s="14"/>
      <c r="G36" s="14"/>
      <c r="H36" s="14"/>
      <c r="I36" s="14"/>
      <c r="J36" s="14"/>
      <c r="K36" s="64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34" ht="18.75" x14ac:dyDescent="0.3">
      <c r="A37" s="1"/>
      <c r="B37" s="45"/>
      <c r="C37" s="6" t="s">
        <v>0</v>
      </c>
      <c r="D37" s="6" t="s">
        <v>3</v>
      </c>
      <c r="E37" s="15" t="s">
        <v>7</v>
      </c>
      <c r="F37" s="15"/>
      <c r="G37" s="15" t="s">
        <v>6</v>
      </c>
      <c r="H37" s="15" t="s">
        <v>11</v>
      </c>
      <c r="I37" s="15" t="s">
        <v>14</v>
      </c>
      <c r="J37" s="15" t="s">
        <v>12</v>
      </c>
      <c r="K37" s="65" t="s">
        <v>13</v>
      </c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34" ht="18.75" x14ac:dyDescent="0.3">
      <c r="A38" s="1"/>
      <c r="B38" s="45"/>
      <c r="C38" s="3">
        <v>0</v>
      </c>
      <c r="D38" s="38">
        <f t="shared" ref="D38:D69" si="0" xml:space="preserve"> (X_Work_Max-X_Work_Min)*C38+X_Work_Min</f>
        <v>0</v>
      </c>
      <c r="E38" s="16">
        <f t="shared" ref="E38:E69" ca="1" si="1">y_12_FLINE</f>
        <v>4</v>
      </c>
      <c r="F38" s="16"/>
      <c r="G38" s="16">
        <f t="shared" ref="G38:G69" ca="1" si="2">Y_23_FLINE</f>
        <v>48</v>
      </c>
      <c r="H38" s="16">
        <f t="shared" ref="H38:H69" ca="1" si="3">Y_34_FLINE</f>
        <v>-23</v>
      </c>
      <c r="I38" s="16">
        <f t="shared" ref="I38:I69" ca="1" si="4">Y_123_FLINE</f>
        <v>4</v>
      </c>
      <c r="J38" s="16">
        <f t="shared" ref="J38:J69" ca="1" si="5">Y_234_FLINE</f>
        <v>78.428571428571431</v>
      </c>
      <c r="K38" s="66">
        <f t="shared" ref="K38:K69" ca="1" si="6">Y_1234_FLINE</f>
        <v>4</v>
      </c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34" ht="18.75" x14ac:dyDescent="0.3">
      <c r="A39" s="1"/>
      <c r="B39" s="45"/>
      <c r="C39" s="3">
        <v>0.01</v>
      </c>
      <c r="D39" s="39">
        <f t="shared" si="0"/>
        <v>0.05</v>
      </c>
      <c r="E39" s="17">
        <f t="shared" ca="1" si="1"/>
        <v>4.5333333333333332</v>
      </c>
      <c r="F39" s="17"/>
      <c r="G39" s="17">
        <f t="shared" ca="1" si="2"/>
        <v>47.066666666666663</v>
      </c>
      <c r="H39" s="17">
        <f t="shared" ca="1" si="3"/>
        <v>-22.75</v>
      </c>
      <c r="I39" s="17">
        <f t="shared" ca="1" si="4"/>
        <v>5.2422222222222219</v>
      </c>
      <c r="J39" s="17">
        <f t="shared" ca="1" si="5"/>
        <v>75.990714285714276</v>
      </c>
      <c r="K39" s="67">
        <f t="shared" ca="1" si="6"/>
        <v>5.9497071428571422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34" ht="18.75" x14ac:dyDescent="0.3">
      <c r="A40" s="1"/>
      <c r="B40" s="45"/>
      <c r="C40" s="3">
        <v>0.02</v>
      </c>
      <c r="D40" s="39">
        <f t="shared" si="0"/>
        <v>0.1</v>
      </c>
      <c r="E40" s="17">
        <f t="shared" ca="1" si="1"/>
        <v>5.0666666666666664</v>
      </c>
      <c r="F40" s="17"/>
      <c r="G40" s="17">
        <f t="shared" ca="1" si="2"/>
        <v>46.133333333333333</v>
      </c>
      <c r="H40" s="17">
        <f t="shared" ca="1" si="3"/>
        <v>-22.5</v>
      </c>
      <c r="I40" s="17">
        <f t="shared" ca="1" si="4"/>
        <v>6.4355555555555553</v>
      </c>
      <c r="J40" s="17">
        <f t="shared" ca="1" si="5"/>
        <v>73.586666666666673</v>
      </c>
      <c r="K40" s="67">
        <f t="shared" ca="1" si="6"/>
        <v>7.7785777777777785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34" ht="18.75" x14ac:dyDescent="0.3">
      <c r="A41" s="1"/>
      <c r="B41" s="45"/>
      <c r="C41" s="3">
        <v>0.03</v>
      </c>
      <c r="D41" s="39">
        <f t="shared" si="0"/>
        <v>0.15</v>
      </c>
      <c r="E41" s="17">
        <f t="shared" ca="1" si="1"/>
        <v>5.6000000000000005</v>
      </c>
      <c r="F41" s="17"/>
      <c r="G41" s="17">
        <f t="shared" ca="1" si="2"/>
        <v>45.199999999999996</v>
      </c>
      <c r="H41" s="17">
        <f t="shared" ca="1" si="3"/>
        <v>-22.25</v>
      </c>
      <c r="I41" s="17">
        <f t="shared" ca="1" si="4"/>
        <v>7.580000000000001</v>
      </c>
      <c r="J41" s="17">
        <f t="shared" ca="1" si="5"/>
        <v>71.216428571428565</v>
      </c>
      <c r="K41" s="67">
        <f t="shared" ca="1" si="6"/>
        <v>9.4890928571428574</v>
      </c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34" ht="18.75" x14ac:dyDescent="0.3">
      <c r="A42" s="1"/>
      <c r="B42" s="45"/>
      <c r="C42" s="3">
        <v>0.04</v>
      </c>
      <c r="D42" s="39">
        <f t="shared" si="0"/>
        <v>0.2</v>
      </c>
      <c r="E42" s="17">
        <f t="shared" ca="1" si="1"/>
        <v>6.1333333333333329</v>
      </c>
      <c r="F42" s="17"/>
      <c r="G42" s="17">
        <f t="shared" ca="1" si="2"/>
        <v>44.266666666666673</v>
      </c>
      <c r="H42" s="17">
        <f t="shared" ca="1" si="3"/>
        <v>-22</v>
      </c>
      <c r="I42" s="17">
        <f t="shared" ca="1" si="4"/>
        <v>8.6755555555555564</v>
      </c>
      <c r="J42" s="17">
        <f t="shared" ca="1" si="5"/>
        <v>68.88000000000001</v>
      </c>
      <c r="K42" s="67">
        <f t="shared" ca="1" si="6"/>
        <v>11.083733333333335</v>
      </c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34" ht="18.75" x14ac:dyDescent="0.3">
      <c r="A43" s="1"/>
      <c r="B43" s="45"/>
      <c r="C43" s="3">
        <v>0.05</v>
      </c>
      <c r="D43" s="39">
        <f t="shared" si="0"/>
        <v>0.25</v>
      </c>
      <c r="E43" s="17">
        <f t="shared" ca="1" si="1"/>
        <v>6.666666666666667</v>
      </c>
      <c r="F43" s="17"/>
      <c r="G43" s="17">
        <f t="shared" ca="1" si="2"/>
        <v>43.333333333333336</v>
      </c>
      <c r="H43" s="17">
        <f t="shared" ca="1" si="3"/>
        <v>-21.75</v>
      </c>
      <c r="I43" s="17">
        <f t="shared" ca="1" si="4"/>
        <v>9.7222222222222232</v>
      </c>
      <c r="J43" s="17">
        <f t="shared" ca="1" si="5"/>
        <v>66.577380952380949</v>
      </c>
      <c r="K43" s="67">
        <f t="shared" ca="1" si="6"/>
        <v>12.56498015873016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34" ht="18.75" x14ac:dyDescent="0.3">
      <c r="A44" s="1"/>
      <c r="B44" s="45"/>
      <c r="C44" s="3">
        <v>0.06</v>
      </c>
      <c r="D44" s="39">
        <f t="shared" si="0"/>
        <v>0.3</v>
      </c>
      <c r="E44" s="17">
        <f t="shared" ca="1" si="1"/>
        <v>7.2</v>
      </c>
      <c r="F44" s="17"/>
      <c r="G44" s="17">
        <f t="shared" ca="1" si="2"/>
        <v>42.4</v>
      </c>
      <c r="H44" s="17">
        <f t="shared" ca="1" si="3"/>
        <v>-21.5</v>
      </c>
      <c r="I44" s="17">
        <f t="shared" ca="1" si="4"/>
        <v>10.719999999999999</v>
      </c>
      <c r="J44" s="17">
        <f t="shared" ca="1" si="5"/>
        <v>64.308571428571426</v>
      </c>
      <c r="K44" s="67">
        <f t="shared" ca="1" si="6"/>
        <v>13.935314285714284</v>
      </c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34" ht="18.75" x14ac:dyDescent="0.3">
      <c r="A45" s="1"/>
      <c r="B45" s="45"/>
      <c r="C45" s="3">
        <v>7.0000000000000007E-2</v>
      </c>
      <c r="D45" s="39">
        <f t="shared" si="0"/>
        <v>0.35000000000000003</v>
      </c>
      <c r="E45" s="17">
        <f t="shared" ca="1" si="1"/>
        <v>7.7333333333333343</v>
      </c>
      <c r="F45" s="17"/>
      <c r="G45" s="17">
        <f t="shared" ca="1" si="2"/>
        <v>41.466666666666669</v>
      </c>
      <c r="H45" s="17">
        <f t="shared" ca="1" si="3"/>
        <v>-21.25</v>
      </c>
      <c r="I45" s="17">
        <f t="shared" ca="1" si="4"/>
        <v>11.668888888888892</v>
      </c>
      <c r="J45" s="17">
        <f t="shared" ca="1" si="5"/>
        <v>62.073571428571434</v>
      </c>
      <c r="K45" s="67">
        <f t="shared" ca="1" si="6"/>
        <v>15.197216666666671</v>
      </c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34" ht="18.75" x14ac:dyDescent="0.3">
      <c r="A46" s="1"/>
      <c r="B46" s="45"/>
      <c r="C46" s="3">
        <v>0.08</v>
      </c>
      <c r="D46" s="39">
        <f t="shared" si="0"/>
        <v>0.4</v>
      </c>
      <c r="E46" s="17">
        <f t="shared" ca="1" si="1"/>
        <v>8.2666666666666675</v>
      </c>
      <c r="F46" s="17"/>
      <c r="G46" s="17">
        <f t="shared" ca="1" si="2"/>
        <v>40.533333333333331</v>
      </c>
      <c r="H46" s="17">
        <f t="shared" ca="1" si="3"/>
        <v>-21</v>
      </c>
      <c r="I46" s="17">
        <f t="shared" ca="1" si="4"/>
        <v>12.568888888888891</v>
      </c>
      <c r="J46" s="17">
        <f t="shared" ca="1" si="5"/>
        <v>59.872380952380944</v>
      </c>
      <c r="K46" s="67">
        <f t="shared" ca="1" si="6"/>
        <v>16.353168253968256</v>
      </c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34" ht="18.75" x14ac:dyDescent="0.3">
      <c r="A47" s="1"/>
      <c r="B47" s="45"/>
      <c r="C47" s="3">
        <v>0.09</v>
      </c>
      <c r="D47" s="39">
        <f t="shared" si="0"/>
        <v>0.44999999999999996</v>
      </c>
      <c r="E47" s="17">
        <f t="shared" ca="1" si="1"/>
        <v>8.7999999999999989</v>
      </c>
      <c r="F47" s="17"/>
      <c r="G47" s="17">
        <f t="shared" ca="1" si="2"/>
        <v>39.6</v>
      </c>
      <c r="H47" s="17">
        <f t="shared" ca="1" si="3"/>
        <v>-20.75</v>
      </c>
      <c r="I47" s="17">
        <f t="shared" ca="1" si="4"/>
        <v>13.419999999999996</v>
      </c>
      <c r="J47" s="17">
        <f t="shared" ca="1" si="5"/>
        <v>57.704999999999998</v>
      </c>
      <c r="K47" s="67">
        <f t="shared" ca="1" si="6"/>
        <v>17.405649999999994</v>
      </c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34" ht="18.75" x14ac:dyDescent="0.3">
      <c r="A48" s="1"/>
      <c r="B48" s="45"/>
      <c r="C48" s="3">
        <v>0.1</v>
      </c>
      <c r="D48" s="40">
        <f t="shared" si="0"/>
        <v>0.5</v>
      </c>
      <c r="E48" s="18">
        <f t="shared" ca="1" si="1"/>
        <v>9.3333333333333339</v>
      </c>
      <c r="F48" s="18"/>
      <c r="G48" s="18">
        <f t="shared" ca="1" si="2"/>
        <v>38.666666666666664</v>
      </c>
      <c r="H48" s="18">
        <f t="shared" ca="1" si="3"/>
        <v>-20.5</v>
      </c>
      <c r="I48" s="18">
        <f t="shared" ca="1" si="4"/>
        <v>14.222222222222223</v>
      </c>
      <c r="J48" s="18">
        <f t="shared" ca="1" si="5"/>
        <v>55.571428571428569</v>
      </c>
      <c r="K48" s="68">
        <f t="shared" ca="1" si="6"/>
        <v>18.357142857142854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x14ac:dyDescent="0.3">
      <c r="A49" s="1"/>
      <c r="B49" s="45"/>
      <c r="C49" s="3">
        <v>0.11</v>
      </c>
      <c r="D49" s="38">
        <f t="shared" si="0"/>
        <v>0.55000000000000004</v>
      </c>
      <c r="E49" s="16">
        <f t="shared" ca="1" si="1"/>
        <v>9.8666666666666671</v>
      </c>
      <c r="F49" s="16"/>
      <c r="G49" s="16">
        <f t="shared" ca="1" si="2"/>
        <v>37.733333333333334</v>
      </c>
      <c r="H49" s="16">
        <f t="shared" ca="1" si="3"/>
        <v>-20.25</v>
      </c>
      <c r="I49" s="16">
        <f t="shared" ca="1" si="4"/>
        <v>14.975555555555557</v>
      </c>
      <c r="J49" s="16">
        <f t="shared" ca="1" si="5"/>
        <v>53.471666666666678</v>
      </c>
      <c r="K49" s="66">
        <f t="shared" ca="1" si="6"/>
        <v>19.210127777777778</v>
      </c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x14ac:dyDescent="0.3">
      <c r="A50" s="1"/>
      <c r="B50" s="45"/>
      <c r="C50" s="3">
        <v>0.12</v>
      </c>
      <c r="D50" s="39">
        <f t="shared" si="0"/>
        <v>0.6</v>
      </c>
      <c r="E50" s="17">
        <f t="shared" ca="1" si="1"/>
        <v>10.4</v>
      </c>
      <c r="F50" s="17"/>
      <c r="G50" s="17">
        <f t="shared" ca="1" si="2"/>
        <v>36.800000000000004</v>
      </c>
      <c r="H50" s="17">
        <f t="shared" ca="1" si="3"/>
        <v>-20</v>
      </c>
      <c r="I50" s="17">
        <f t="shared" ca="1" si="4"/>
        <v>15.680000000000001</v>
      </c>
      <c r="J50" s="17">
        <f t="shared" ca="1" si="5"/>
        <v>51.405714285714296</v>
      </c>
      <c r="K50" s="67">
        <f t="shared" ca="1" si="6"/>
        <v>19.967085714285719</v>
      </c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x14ac:dyDescent="0.3">
      <c r="A51" s="1"/>
      <c r="B51" s="45"/>
      <c r="C51" s="3">
        <v>0.13</v>
      </c>
      <c r="D51" s="39">
        <f t="shared" si="0"/>
        <v>0.65</v>
      </c>
      <c r="E51" s="17">
        <f t="shared" ca="1" si="1"/>
        <v>10.933333333333332</v>
      </c>
      <c r="F51" s="17"/>
      <c r="G51" s="17">
        <f t="shared" ca="1" si="2"/>
        <v>35.866666666666667</v>
      </c>
      <c r="H51" s="17">
        <f t="shared" ca="1" si="3"/>
        <v>-19.75</v>
      </c>
      <c r="I51" s="17">
        <f t="shared" ca="1" si="4"/>
        <v>16.335555555555555</v>
      </c>
      <c r="J51" s="17">
        <f t="shared" ca="1" si="5"/>
        <v>49.373571428571424</v>
      </c>
      <c r="K51" s="67">
        <f t="shared" ca="1" si="6"/>
        <v>20.630497619047617</v>
      </c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x14ac:dyDescent="0.3">
      <c r="A52" s="1"/>
      <c r="B52" s="45"/>
      <c r="C52" s="3">
        <v>0.14000000000000001</v>
      </c>
      <c r="D52" s="39">
        <f t="shared" si="0"/>
        <v>0.70000000000000007</v>
      </c>
      <c r="E52" s="17">
        <f t="shared" ca="1" si="1"/>
        <v>11.466666666666669</v>
      </c>
      <c r="F52" s="17"/>
      <c r="G52" s="17">
        <f t="shared" ca="1" si="2"/>
        <v>34.93333333333333</v>
      </c>
      <c r="H52" s="17">
        <f t="shared" ca="1" si="3"/>
        <v>-19.5</v>
      </c>
      <c r="I52" s="17">
        <f t="shared" ca="1" si="4"/>
        <v>16.942222222222224</v>
      </c>
      <c r="J52" s="17">
        <f t="shared" ca="1" si="5"/>
        <v>47.375238095238089</v>
      </c>
      <c r="K52" s="67">
        <f t="shared" ca="1" si="6"/>
        <v>21.202844444444445</v>
      </c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x14ac:dyDescent="0.3">
      <c r="A53" s="1"/>
      <c r="B53" s="45"/>
      <c r="C53" s="3">
        <v>0.15</v>
      </c>
      <c r="D53" s="39">
        <f t="shared" si="0"/>
        <v>0.75</v>
      </c>
      <c r="E53" s="17">
        <f t="shared" ca="1" si="1"/>
        <v>12</v>
      </c>
      <c r="F53" s="17"/>
      <c r="G53" s="17">
        <f t="shared" ca="1" si="2"/>
        <v>34</v>
      </c>
      <c r="H53" s="17">
        <f t="shared" ca="1" si="3"/>
        <v>-19.25</v>
      </c>
      <c r="I53" s="17">
        <f t="shared" ca="1" si="4"/>
        <v>17.5</v>
      </c>
      <c r="J53" s="17">
        <f t="shared" ca="1" si="5"/>
        <v>45.410714285714285</v>
      </c>
      <c r="K53" s="67">
        <f t="shared" ca="1" si="6"/>
        <v>21.686607142857145</v>
      </c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x14ac:dyDescent="0.3">
      <c r="A54" s="1"/>
      <c r="B54" s="45"/>
      <c r="C54" s="3">
        <v>0.16</v>
      </c>
      <c r="D54" s="39">
        <f t="shared" si="0"/>
        <v>0.8</v>
      </c>
      <c r="E54" s="17">
        <f t="shared" ca="1" si="1"/>
        <v>12.533333333333333</v>
      </c>
      <c r="F54" s="17"/>
      <c r="G54" s="17">
        <f t="shared" ca="1" si="2"/>
        <v>33.06666666666667</v>
      </c>
      <c r="H54" s="17">
        <f t="shared" ca="1" si="3"/>
        <v>-19</v>
      </c>
      <c r="I54" s="17">
        <f t="shared" ca="1" si="4"/>
        <v>18.00888888888889</v>
      </c>
      <c r="J54" s="17">
        <f t="shared" ca="1" si="5"/>
        <v>43.480000000000011</v>
      </c>
      <c r="K54" s="67">
        <f t="shared" ca="1" si="6"/>
        <v>22.084266666666672</v>
      </c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x14ac:dyDescent="0.3">
      <c r="A55" s="1"/>
      <c r="B55" s="45"/>
      <c r="C55" s="3">
        <v>0.17</v>
      </c>
      <c r="D55" s="39">
        <f t="shared" si="0"/>
        <v>0.85000000000000009</v>
      </c>
      <c r="E55" s="17">
        <f t="shared" ca="1" si="1"/>
        <v>13.066666666666668</v>
      </c>
      <c r="F55" s="17"/>
      <c r="G55" s="17">
        <f t="shared" ca="1" si="2"/>
        <v>32.133333333333333</v>
      </c>
      <c r="H55" s="17">
        <f t="shared" ca="1" si="3"/>
        <v>-18.75</v>
      </c>
      <c r="I55" s="17">
        <f t="shared" ca="1" si="4"/>
        <v>18.468888888888888</v>
      </c>
      <c r="J55" s="17">
        <f t="shared" ca="1" si="5"/>
        <v>41.583095238095247</v>
      </c>
      <c r="K55" s="67">
        <f t="shared" ca="1" si="6"/>
        <v>22.39830396825397</v>
      </c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x14ac:dyDescent="0.3">
      <c r="A56" s="1"/>
      <c r="B56" s="45"/>
      <c r="C56" s="3">
        <v>0.18</v>
      </c>
      <c r="D56" s="39">
        <f t="shared" si="0"/>
        <v>0.89999999999999991</v>
      </c>
      <c r="E56" s="17">
        <f t="shared" ca="1" si="1"/>
        <v>13.6</v>
      </c>
      <c r="F56" s="17"/>
      <c r="G56" s="17">
        <f t="shared" ca="1" si="2"/>
        <v>31.2</v>
      </c>
      <c r="H56" s="17">
        <f t="shared" ca="1" si="3"/>
        <v>-18.5</v>
      </c>
      <c r="I56" s="17">
        <f t="shared" ca="1" si="4"/>
        <v>18.88</v>
      </c>
      <c r="J56" s="17">
        <f t="shared" ca="1" si="5"/>
        <v>39.719999999999992</v>
      </c>
      <c r="K56" s="67">
        <f t="shared" ca="1" si="6"/>
        <v>22.631199999999996</v>
      </c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x14ac:dyDescent="0.3">
      <c r="A57" s="1"/>
      <c r="B57" s="45"/>
      <c r="C57" s="3">
        <v>0.19</v>
      </c>
      <c r="D57" s="39">
        <f t="shared" si="0"/>
        <v>0.95</v>
      </c>
      <c r="E57" s="17">
        <f t="shared" ca="1" si="1"/>
        <v>14.133333333333333</v>
      </c>
      <c r="F57" s="17"/>
      <c r="G57" s="17">
        <f t="shared" ca="1" si="2"/>
        <v>30.266666666666666</v>
      </c>
      <c r="H57" s="17">
        <f t="shared" ca="1" si="3"/>
        <v>-18.25</v>
      </c>
      <c r="I57" s="17">
        <f t="shared" ca="1" si="4"/>
        <v>19.242222222222221</v>
      </c>
      <c r="J57" s="17">
        <f t="shared" ca="1" si="5"/>
        <v>37.890714285714282</v>
      </c>
      <c r="K57" s="67">
        <f t="shared" ca="1" si="6"/>
        <v>22.785435714285711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x14ac:dyDescent="0.3">
      <c r="A58" s="1"/>
      <c r="B58" s="45"/>
      <c r="C58" s="3">
        <v>0.2</v>
      </c>
      <c r="D58" s="39">
        <f t="shared" si="0"/>
        <v>1</v>
      </c>
      <c r="E58" s="17">
        <f t="shared" ca="1" si="1"/>
        <v>14.666666666666666</v>
      </c>
      <c r="F58" s="17"/>
      <c r="G58" s="17">
        <f t="shared" ca="1" si="2"/>
        <v>29.333333333333332</v>
      </c>
      <c r="H58" s="17">
        <f t="shared" ca="1" si="3"/>
        <v>-18</v>
      </c>
      <c r="I58" s="17">
        <f t="shared" ca="1" si="4"/>
        <v>19.555555555555554</v>
      </c>
      <c r="J58" s="17">
        <f t="shared" ca="1" si="5"/>
        <v>36.095238095238095</v>
      </c>
      <c r="K58" s="67">
        <f t="shared" ca="1" si="6"/>
        <v>22.86349206349206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x14ac:dyDescent="0.3">
      <c r="A59" s="1"/>
      <c r="B59" s="45"/>
      <c r="C59" s="3">
        <v>0.21</v>
      </c>
      <c r="D59" s="40">
        <f t="shared" si="0"/>
        <v>1.05</v>
      </c>
      <c r="E59" s="18">
        <f t="shared" ca="1" si="1"/>
        <v>15.200000000000001</v>
      </c>
      <c r="F59" s="18"/>
      <c r="G59" s="18">
        <f t="shared" ca="1" si="2"/>
        <v>28.400000000000002</v>
      </c>
      <c r="H59" s="18">
        <f t="shared" ca="1" si="3"/>
        <v>-17.75</v>
      </c>
      <c r="I59" s="18">
        <f t="shared" ca="1" si="4"/>
        <v>19.820000000000004</v>
      </c>
      <c r="J59" s="18">
        <f t="shared" ca="1" si="5"/>
        <v>34.333571428571432</v>
      </c>
      <c r="K59" s="68">
        <f t="shared" ca="1" si="6"/>
        <v>22.867850000000004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x14ac:dyDescent="0.3">
      <c r="A60" s="1"/>
      <c r="B60" s="45"/>
      <c r="C60" s="3">
        <v>0.22</v>
      </c>
      <c r="D60" s="38">
        <f t="shared" si="0"/>
        <v>1.1000000000000001</v>
      </c>
      <c r="E60" s="16">
        <f t="shared" ca="1" si="1"/>
        <v>15.733333333333334</v>
      </c>
      <c r="F60" s="16"/>
      <c r="G60" s="16">
        <f t="shared" ca="1" si="2"/>
        <v>27.466666666666669</v>
      </c>
      <c r="H60" s="16">
        <f t="shared" ca="1" si="3"/>
        <v>-17.5</v>
      </c>
      <c r="I60" s="16">
        <f t="shared" ca="1" si="4"/>
        <v>20.035555555555558</v>
      </c>
      <c r="J60" s="16">
        <f t="shared" ca="1" si="5"/>
        <v>32.605714285714285</v>
      </c>
      <c r="K60" s="66">
        <f t="shared" ca="1" si="6"/>
        <v>22.800990476190474</v>
      </c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x14ac:dyDescent="0.3">
      <c r="A61" s="1"/>
      <c r="B61" s="45"/>
      <c r="C61" s="3">
        <v>0.23</v>
      </c>
      <c r="D61" s="39">
        <f t="shared" si="0"/>
        <v>1.1500000000000001</v>
      </c>
      <c r="E61" s="17">
        <f t="shared" ca="1" si="1"/>
        <v>16.266666666666669</v>
      </c>
      <c r="F61" s="17"/>
      <c r="G61" s="17">
        <f t="shared" ca="1" si="2"/>
        <v>26.533333333333331</v>
      </c>
      <c r="H61" s="17">
        <f t="shared" ca="1" si="3"/>
        <v>-17.25</v>
      </c>
      <c r="I61" s="17">
        <f t="shared" ca="1" si="4"/>
        <v>20.202222222222222</v>
      </c>
      <c r="J61" s="17">
        <f t="shared" ca="1" si="5"/>
        <v>30.911666666666662</v>
      </c>
      <c r="K61" s="67">
        <f t="shared" ca="1" si="6"/>
        <v>22.665394444444441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x14ac:dyDescent="0.3">
      <c r="A62" s="1"/>
      <c r="B62" s="45"/>
      <c r="C62" s="3">
        <v>0.24</v>
      </c>
      <c r="D62" s="39">
        <f t="shared" si="0"/>
        <v>1.2</v>
      </c>
      <c r="E62" s="17">
        <f t="shared" ca="1" si="1"/>
        <v>16.8</v>
      </c>
      <c r="F62" s="17"/>
      <c r="G62" s="17">
        <f t="shared" ca="1" si="2"/>
        <v>25.599999999999998</v>
      </c>
      <c r="H62" s="17">
        <f t="shared" ca="1" si="3"/>
        <v>-17</v>
      </c>
      <c r="I62" s="17">
        <f t="shared" ca="1" si="4"/>
        <v>20.319999999999997</v>
      </c>
      <c r="J62" s="17">
        <f t="shared" ca="1" si="5"/>
        <v>29.251428571428566</v>
      </c>
      <c r="K62" s="67">
        <f t="shared" ca="1" si="6"/>
        <v>22.463542857142851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x14ac:dyDescent="0.3">
      <c r="A63" s="1"/>
      <c r="B63" s="45"/>
      <c r="C63" s="3">
        <v>0.25</v>
      </c>
      <c r="D63" s="39">
        <f t="shared" si="0"/>
        <v>1.25</v>
      </c>
      <c r="E63" s="17">
        <f t="shared" ca="1" si="1"/>
        <v>17.333333333333332</v>
      </c>
      <c r="F63" s="17"/>
      <c r="G63" s="17">
        <f t="shared" ca="1" si="2"/>
        <v>24.666666666666668</v>
      </c>
      <c r="H63" s="17">
        <f t="shared" ca="1" si="3"/>
        <v>-16.75</v>
      </c>
      <c r="I63" s="17">
        <f t="shared" ca="1" si="4"/>
        <v>20.388888888888889</v>
      </c>
      <c r="J63" s="17">
        <f t="shared" ca="1" si="5"/>
        <v>27.625</v>
      </c>
      <c r="K63" s="67">
        <f t="shared" ca="1" si="6"/>
        <v>22.197916666666664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x14ac:dyDescent="0.3">
      <c r="A64" s="1"/>
      <c r="B64" s="45"/>
      <c r="C64" s="3">
        <v>0.26</v>
      </c>
      <c r="D64" s="39">
        <f t="shared" si="0"/>
        <v>1.3</v>
      </c>
      <c r="E64" s="17">
        <f t="shared" ca="1" si="1"/>
        <v>17.866666666666667</v>
      </c>
      <c r="F64" s="17"/>
      <c r="G64" s="17">
        <f t="shared" ca="1" si="2"/>
        <v>23.733333333333334</v>
      </c>
      <c r="H64" s="17">
        <f t="shared" ca="1" si="3"/>
        <v>-16.5</v>
      </c>
      <c r="I64" s="17">
        <f t="shared" ca="1" si="4"/>
        <v>20.408888888888892</v>
      </c>
      <c r="J64" s="17">
        <f t="shared" ca="1" si="5"/>
        <v>26.032380952380954</v>
      </c>
      <c r="K64" s="67">
        <f t="shared" ca="1" si="6"/>
        <v>21.87099682539683</v>
      </c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x14ac:dyDescent="0.3">
      <c r="A65" s="1"/>
      <c r="B65" s="45"/>
      <c r="C65" s="3">
        <v>0.27</v>
      </c>
      <c r="D65" s="39">
        <f t="shared" si="0"/>
        <v>1.35</v>
      </c>
      <c r="E65" s="17">
        <f t="shared" ca="1" si="1"/>
        <v>18.400000000000002</v>
      </c>
      <c r="F65" s="17"/>
      <c r="G65" s="17">
        <f t="shared" ca="1" si="2"/>
        <v>22.8</v>
      </c>
      <c r="H65" s="17">
        <f t="shared" ca="1" si="3"/>
        <v>-16.25</v>
      </c>
      <c r="I65" s="17">
        <f t="shared" ca="1" si="4"/>
        <v>20.380000000000003</v>
      </c>
      <c r="J65" s="17">
        <f t="shared" ca="1" si="5"/>
        <v>24.473571428571429</v>
      </c>
      <c r="K65" s="67">
        <f t="shared" ca="1" si="6"/>
        <v>21.485264285714287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x14ac:dyDescent="0.3">
      <c r="A66" s="1"/>
      <c r="B66" s="45"/>
      <c r="C66" s="3">
        <v>0.28000000000000003</v>
      </c>
      <c r="D66" s="39">
        <f t="shared" si="0"/>
        <v>1.4000000000000001</v>
      </c>
      <c r="E66" s="17">
        <f t="shared" ca="1" si="1"/>
        <v>18.933333333333334</v>
      </c>
      <c r="F66" s="17"/>
      <c r="G66" s="17">
        <f t="shared" ca="1" si="2"/>
        <v>21.866666666666664</v>
      </c>
      <c r="H66" s="17">
        <f t="shared" ca="1" si="3"/>
        <v>-15.999999999999998</v>
      </c>
      <c r="I66" s="17">
        <f t="shared" ca="1" si="4"/>
        <v>20.302222222222223</v>
      </c>
      <c r="J66" s="17">
        <f t="shared" ca="1" si="5"/>
        <v>22.948571428571423</v>
      </c>
      <c r="K66" s="67">
        <f t="shared" ca="1" si="6"/>
        <v>21.043199999999995</v>
      </c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x14ac:dyDescent="0.3">
      <c r="A67" s="1"/>
      <c r="B67" s="45"/>
      <c r="C67" s="3">
        <v>0.28999999999999998</v>
      </c>
      <c r="D67" s="39">
        <f t="shared" si="0"/>
        <v>1.45</v>
      </c>
      <c r="E67" s="17">
        <f t="shared" ca="1" si="1"/>
        <v>19.466666666666665</v>
      </c>
      <c r="F67" s="17"/>
      <c r="G67" s="17">
        <f t="shared" ca="1" si="2"/>
        <v>20.933333333333334</v>
      </c>
      <c r="H67" s="17">
        <f t="shared" ca="1" si="3"/>
        <v>-15.75</v>
      </c>
      <c r="I67" s="17">
        <f t="shared" ca="1" si="4"/>
        <v>20.175555555555555</v>
      </c>
      <c r="J67" s="17">
        <f t="shared" ca="1" si="5"/>
        <v>21.457380952380952</v>
      </c>
      <c r="K67" s="67">
        <f t="shared" ca="1" si="6"/>
        <v>20.547284920634915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x14ac:dyDescent="0.3">
      <c r="A68" s="1"/>
      <c r="B68" s="45"/>
      <c r="C68" s="3">
        <v>0.3</v>
      </c>
      <c r="D68" s="39">
        <f t="shared" si="0"/>
        <v>1.5</v>
      </c>
      <c r="E68" s="17">
        <f t="shared" ca="1" si="1"/>
        <v>20</v>
      </c>
      <c r="F68" s="17"/>
      <c r="G68" s="17">
        <f t="shared" ca="1" si="2"/>
        <v>20</v>
      </c>
      <c r="H68" s="17">
        <f t="shared" ca="1" si="3"/>
        <v>-15.5</v>
      </c>
      <c r="I68" s="17">
        <f t="shared" ca="1" si="4"/>
        <v>20</v>
      </c>
      <c r="J68" s="17">
        <f t="shared" ca="1" si="5"/>
        <v>20</v>
      </c>
      <c r="K68" s="67">
        <f t="shared" ca="1" si="6"/>
        <v>20</v>
      </c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x14ac:dyDescent="0.3">
      <c r="A69" s="1"/>
      <c r="B69" s="45"/>
      <c r="C69" s="3">
        <v>0.31</v>
      </c>
      <c r="D69" s="39">
        <f t="shared" si="0"/>
        <v>1.55</v>
      </c>
      <c r="E69" s="17">
        <f t="shared" ca="1" si="1"/>
        <v>20.533333333333335</v>
      </c>
      <c r="F69" s="17"/>
      <c r="G69" s="17">
        <f t="shared" ca="1" si="2"/>
        <v>19.066666666666666</v>
      </c>
      <c r="H69" s="17">
        <f t="shared" ca="1" si="3"/>
        <v>-15.25</v>
      </c>
      <c r="I69" s="17">
        <f t="shared" ca="1" si="4"/>
        <v>19.775555555555556</v>
      </c>
      <c r="J69" s="17">
        <f t="shared" ca="1" si="5"/>
        <v>18.576428571428572</v>
      </c>
      <c r="K69" s="67">
        <f t="shared" ca="1" si="6"/>
        <v>19.403826190476188</v>
      </c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x14ac:dyDescent="0.3">
      <c r="A70" s="1"/>
      <c r="B70" s="45"/>
      <c r="C70" s="3">
        <v>0.32</v>
      </c>
      <c r="D70" s="40">
        <f t="shared" ref="D70:D101" si="7" xml:space="preserve"> (X_Work_Max-X_Work_Min)*C70+X_Work_Min</f>
        <v>1.6</v>
      </c>
      <c r="E70" s="18">
        <f t="shared" ref="E70:E101" ca="1" si="8">y_12_FLINE</f>
        <v>21.066666666666666</v>
      </c>
      <c r="F70" s="18"/>
      <c r="G70" s="18">
        <f t="shared" ref="G70:G101" ca="1" si="9">Y_23_FLINE</f>
        <v>18.133333333333333</v>
      </c>
      <c r="H70" s="18">
        <f t="shared" ref="H70:H101" ca="1" si="10">Y_34_FLINE</f>
        <v>-15</v>
      </c>
      <c r="I70" s="18">
        <f t="shared" ref="I70:I101" ca="1" si="11">Y_123_FLINE</f>
        <v>19.502222222222223</v>
      </c>
      <c r="J70" s="18">
        <f t="shared" ref="J70:J101" ca="1" si="12">Y_234_FLINE</f>
        <v>17.186666666666664</v>
      </c>
      <c r="K70" s="68">
        <f t="shared" ref="K70:K101" ca="1" si="13">Y_1234_FLINE</f>
        <v>18.761244444444444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x14ac:dyDescent="0.3">
      <c r="A71" s="1"/>
      <c r="B71" s="45"/>
      <c r="C71" s="3">
        <v>0.33</v>
      </c>
      <c r="D71" s="38">
        <f t="shared" si="7"/>
        <v>1.6500000000000001</v>
      </c>
      <c r="E71" s="16">
        <f t="shared" ca="1" si="8"/>
        <v>21.599999999999998</v>
      </c>
      <c r="F71" s="16"/>
      <c r="G71" s="16">
        <f t="shared" ca="1" si="9"/>
        <v>17.2</v>
      </c>
      <c r="H71" s="16">
        <f t="shared" ca="1" si="10"/>
        <v>-14.749999999999998</v>
      </c>
      <c r="I71" s="16">
        <f t="shared" ca="1" si="11"/>
        <v>19.179999999999996</v>
      </c>
      <c r="J71" s="16">
        <f t="shared" ca="1" si="12"/>
        <v>15.830714285714283</v>
      </c>
      <c r="K71" s="66">
        <f t="shared" ca="1" si="13"/>
        <v>18.074735714285712</v>
      </c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8.75" x14ac:dyDescent="0.3">
      <c r="A72" s="1"/>
      <c r="B72" s="45"/>
      <c r="C72" s="3">
        <v>0.34</v>
      </c>
      <c r="D72" s="39">
        <f t="shared" si="7"/>
        <v>1.7000000000000002</v>
      </c>
      <c r="E72" s="17">
        <f t="shared" ca="1" si="8"/>
        <v>22.133333333333336</v>
      </c>
      <c r="F72" s="17"/>
      <c r="G72" s="17">
        <f t="shared" ca="1" si="9"/>
        <v>16.266666666666662</v>
      </c>
      <c r="H72" s="17">
        <f t="shared" ca="1" si="10"/>
        <v>-14.5</v>
      </c>
      <c r="I72" s="17">
        <f t="shared" ca="1" si="11"/>
        <v>18.808888888888887</v>
      </c>
      <c r="J72" s="17">
        <f t="shared" ca="1" si="12"/>
        <v>14.508571428571424</v>
      </c>
      <c r="K72" s="67">
        <f t="shared" ca="1" si="13"/>
        <v>17.34678095238095</v>
      </c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8.75" x14ac:dyDescent="0.3">
      <c r="A73" s="1"/>
      <c r="B73" s="45"/>
      <c r="C73" s="3">
        <v>0.35</v>
      </c>
      <c r="D73" s="39">
        <f t="shared" si="7"/>
        <v>1.75</v>
      </c>
      <c r="E73" s="17">
        <f t="shared" ca="1" si="8"/>
        <v>22.666666666666668</v>
      </c>
      <c r="F73" s="17"/>
      <c r="G73" s="17">
        <f t="shared" ca="1" si="9"/>
        <v>15.333333333333334</v>
      </c>
      <c r="H73" s="17">
        <f t="shared" ca="1" si="10"/>
        <v>-14.25</v>
      </c>
      <c r="I73" s="17">
        <f t="shared" ca="1" si="11"/>
        <v>18.388888888888889</v>
      </c>
      <c r="J73" s="17">
        <f t="shared" ca="1" si="12"/>
        <v>13.220238095238097</v>
      </c>
      <c r="K73" s="67">
        <f t="shared" ca="1" si="13"/>
        <v>16.579861111111111</v>
      </c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x14ac:dyDescent="0.3">
      <c r="A74" s="1"/>
      <c r="B74" s="45"/>
      <c r="C74" s="3">
        <v>0.36</v>
      </c>
      <c r="D74" s="39">
        <f t="shared" si="7"/>
        <v>1.7999999999999998</v>
      </c>
      <c r="E74" s="17">
        <f t="shared" ca="1" si="8"/>
        <v>23.2</v>
      </c>
      <c r="F74" s="17"/>
      <c r="G74" s="17">
        <f t="shared" ca="1" si="9"/>
        <v>14.400000000000004</v>
      </c>
      <c r="H74" s="17">
        <f t="shared" ca="1" si="10"/>
        <v>-14</v>
      </c>
      <c r="I74" s="17">
        <f t="shared" ca="1" si="11"/>
        <v>17.920000000000002</v>
      </c>
      <c r="J74" s="17">
        <f t="shared" ca="1" si="12"/>
        <v>11.96571428571429</v>
      </c>
      <c r="K74" s="67">
        <f t="shared" ca="1" si="13"/>
        <v>15.776457142857145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x14ac:dyDescent="0.3">
      <c r="A75" s="1"/>
      <c r="B75" s="45"/>
      <c r="C75" s="3">
        <v>0.37</v>
      </c>
      <c r="D75" s="39">
        <f t="shared" si="7"/>
        <v>1.85</v>
      </c>
      <c r="E75" s="17">
        <f t="shared" ca="1" si="8"/>
        <v>23.733333333333334</v>
      </c>
      <c r="F75" s="17"/>
      <c r="G75" s="17">
        <f t="shared" ca="1" si="9"/>
        <v>13.466666666666667</v>
      </c>
      <c r="H75" s="17">
        <f t="shared" ca="1" si="10"/>
        <v>-13.75</v>
      </c>
      <c r="I75" s="17">
        <f t="shared" ca="1" si="11"/>
        <v>17.402222222222221</v>
      </c>
      <c r="J75" s="17">
        <f t="shared" ca="1" si="12"/>
        <v>10.745000000000001</v>
      </c>
      <c r="K75" s="67">
        <f t="shared" ca="1" si="13"/>
        <v>14.939049999999998</v>
      </c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x14ac:dyDescent="0.3">
      <c r="A76" s="1"/>
      <c r="B76" s="45"/>
      <c r="C76" s="3">
        <v>0.38</v>
      </c>
      <c r="D76" s="39">
        <f t="shared" si="7"/>
        <v>1.9</v>
      </c>
      <c r="E76" s="17">
        <f t="shared" ca="1" si="8"/>
        <v>24.266666666666666</v>
      </c>
      <c r="F76" s="17"/>
      <c r="G76" s="17">
        <f t="shared" ca="1" si="9"/>
        <v>12.533333333333333</v>
      </c>
      <c r="H76" s="17">
        <f t="shared" ca="1" si="10"/>
        <v>-13.5</v>
      </c>
      <c r="I76" s="17">
        <f t="shared" ca="1" si="11"/>
        <v>16.835555555555555</v>
      </c>
      <c r="J76" s="17">
        <f t="shared" ca="1" si="12"/>
        <v>9.5580952380952375</v>
      </c>
      <c r="K76" s="67">
        <f t="shared" ca="1" si="13"/>
        <v>14.070120634920633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x14ac:dyDescent="0.3">
      <c r="A77" s="1"/>
      <c r="B77" s="45"/>
      <c r="C77" s="3">
        <v>0.39</v>
      </c>
      <c r="D77" s="39">
        <f t="shared" si="7"/>
        <v>1.9500000000000002</v>
      </c>
      <c r="E77" s="17">
        <f t="shared" ca="1" si="8"/>
        <v>24.8</v>
      </c>
      <c r="F77" s="17"/>
      <c r="G77" s="17">
        <f t="shared" ca="1" si="9"/>
        <v>11.599999999999996</v>
      </c>
      <c r="H77" s="17">
        <f t="shared" ca="1" si="10"/>
        <v>-13.25</v>
      </c>
      <c r="I77" s="17">
        <f t="shared" ca="1" si="11"/>
        <v>16.219999999999995</v>
      </c>
      <c r="J77" s="17">
        <f t="shared" ca="1" si="12"/>
        <v>8.4049999999999958</v>
      </c>
      <c r="K77" s="67">
        <f t="shared" ca="1" si="13"/>
        <v>13.172149999999993</v>
      </c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x14ac:dyDescent="0.3">
      <c r="A78" s="1"/>
      <c r="B78" s="45"/>
      <c r="C78" s="3">
        <v>0.4</v>
      </c>
      <c r="D78" s="39">
        <f t="shared" si="7"/>
        <v>2</v>
      </c>
      <c r="E78" s="17">
        <f t="shared" ca="1" si="8"/>
        <v>25.333333333333332</v>
      </c>
      <c r="F78" s="17"/>
      <c r="G78" s="17">
        <f t="shared" ca="1" si="9"/>
        <v>10.666666666666666</v>
      </c>
      <c r="H78" s="17">
        <f t="shared" ca="1" si="10"/>
        <v>-13</v>
      </c>
      <c r="I78" s="17">
        <f t="shared" ca="1" si="11"/>
        <v>15.555555555555555</v>
      </c>
      <c r="J78" s="17">
        <f t="shared" ca="1" si="12"/>
        <v>7.2857142857142856</v>
      </c>
      <c r="K78" s="67">
        <f t="shared" ca="1" si="13"/>
        <v>12.247619047619047</v>
      </c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x14ac:dyDescent="0.3">
      <c r="A79" s="1"/>
      <c r="B79" s="45"/>
      <c r="C79" s="3">
        <v>0.41</v>
      </c>
      <c r="D79" s="39">
        <f t="shared" si="7"/>
        <v>2.0499999999999998</v>
      </c>
      <c r="E79" s="17">
        <f t="shared" ca="1" si="8"/>
        <v>25.866666666666664</v>
      </c>
      <c r="F79" s="17"/>
      <c r="G79" s="17">
        <f t="shared" ca="1" si="9"/>
        <v>9.7333333333333361</v>
      </c>
      <c r="H79" s="17">
        <f t="shared" ca="1" si="10"/>
        <v>-12.75</v>
      </c>
      <c r="I79" s="17">
        <f t="shared" ca="1" si="11"/>
        <v>14.842222222222224</v>
      </c>
      <c r="J79" s="17">
        <f t="shared" ca="1" si="12"/>
        <v>6.200238095238098</v>
      </c>
      <c r="K79" s="67">
        <f t="shared" ca="1" si="13"/>
        <v>11.299008730158732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x14ac:dyDescent="0.3">
      <c r="A80" s="1"/>
      <c r="B80" s="45"/>
      <c r="C80" s="3">
        <v>0.42</v>
      </c>
      <c r="D80" s="39">
        <f t="shared" si="7"/>
        <v>2.1</v>
      </c>
      <c r="E80" s="17">
        <f t="shared" ca="1" si="8"/>
        <v>26.400000000000002</v>
      </c>
      <c r="F80" s="17"/>
      <c r="G80" s="17">
        <f t="shared" ca="1" si="9"/>
        <v>8.7999999999999989</v>
      </c>
      <c r="H80" s="17">
        <f t="shared" ca="1" si="10"/>
        <v>-12.5</v>
      </c>
      <c r="I80" s="17">
        <f t="shared" ca="1" si="11"/>
        <v>14.079999999999998</v>
      </c>
      <c r="J80" s="17">
        <f t="shared" ca="1" si="12"/>
        <v>5.1485714285714277</v>
      </c>
      <c r="K80" s="67">
        <f t="shared" ca="1" si="13"/>
        <v>10.328799999999998</v>
      </c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x14ac:dyDescent="0.3">
      <c r="A81" s="1"/>
      <c r="B81" s="45"/>
      <c r="C81" s="3">
        <v>0.43</v>
      </c>
      <c r="D81" s="40">
        <f t="shared" si="7"/>
        <v>2.15</v>
      </c>
      <c r="E81" s="18">
        <f t="shared" ca="1" si="8"/>
        <v>26.933333333333334</v>
      </c>
      <c r="F81" s="18"/>
      <c r="G81" s="18">
        <f t="shared" ca="1" si="9"/>
        <v>7.8666666666666671</v>
      </c>
      <c r="H81" s="18">
        <f t="shared" ca="1" si="10"/>
        <v>-12.25</v>
      </c>
      <c r="I81" s="18">
        <f t="shared" ca="1" si="11"/>
        <v>13.26888888888889</v>
      </c>
      <c r="J81" s="18">
        <f t="shared" ca="1" si="12"/>
        <v>4.1307142857142862</v>
      </c>
      <c r="K81" s="68">
        <f t="shared" ca="1" si="13"/>
        <v>9.3394738095238115</v>
      </c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x14ac:dyDescent="0.3">
      <c r="A82" s="1"/>
      <c r="B82" s="45"/>
      <c r="C82" s="3">
        <v>0.44</v>
      </c>
      <c r="D82" s="38">
        <f t="shared" si="7"/>
        <v>2.2000000000000002</v>
      </c>
      <c r="E82" s="16">
        <f t="shared" ca="1" si="8"/>
        <v>27.466666666666669</v>
      </c>
      <c r="F82" s="16"/>
      <c r="G82" s="16">
        <f t="shared" ca="1" si="9"/>
        <v>6.93333333333333</v>
      </c>
      <c r="H82" s="16">
        <f t="shared" ca="1" si="10"/>
        <v>-12</v>
      </c>
      <c r="I82" s="16">
        <f t="shared" ca="1" si="11"/>
        <v>12.408888888888887</v>
      </c>
      <c r="J82" s="16">
        <f t="shared" ca="1" si="12"/>
        <v>3.1466666666666634</v>
      </c>
      <c r="K82" s="66">
        <f t="shared" ca="1" si="13"/>
        <v>8.3335111111111075</v>
      </c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x14ac:dyDescent="0.3">
      <c r="A83" s="1"/>
      <c r="B83" s="45"/>
      <c r="C83" s="3">
        <v>0.45</v>
      </c>
      <c r="D83" s="39">
        <f t="shared" si="7"/>
        <v>2.25</v>
      </c>
      <c r="E83" s="17">
        <f t="shared" ca="1" si="8"/>
        <v>28</v>
      </c>
      <c r="F83" s="17"/>
      <c r="G83" s="17">
        <f t="shared" ca="1" si="9"/>
        <v>6</v>
      </c>
      <c r="H83" s="17">
        <f t="shared" ca="1" si="10"/>
        <v>-11.75</v>
      </c>
      <c r="I83" s="17">
        <f t="shared" ca="1" si="11"/>
        <v>11.5</v>
      </c>
      <c r="J83" s="17">
        <f t="shared" ca="1" si="12"/>
        <v>2.1964285714285716</v>
      </c>
      <c r="K83" s="67">
        <f t="shared" ca="1" si="13"/>
        <v>7.3133928571428566</v>
      </c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x14ac:dyDescent="0.3">
      <c r="A84" s="1"/>
      <c r="B84" s="45"/>
      <c r="C84" s="3">
        <v>0.46</v>
      </c>
      <c r="D84" s="39">
        <f t="shared" si="7"/>
        <v>2.3000000000000003</v>
      </c>
      <c r="E84" s="17">
        <f t="shared" ca="1" si="8"/>
        <v>28.533333333333335</v>
      </c>
      <c r="F84" s="17"/>
      <c r="G84" s="17">
        <f t="shared" ca="1" si="9"/>
        <v>5.066666666666662</v>
      </c>
      <c r="H84" s="17">
        <f t="shared" ca="1" si="10"/>
        <v>-11.499999999999998</v>
      </c>
      <c r="I84" s="17">
        <f t="shared" ca="1" si="11"/>
        <v>10.542222222222216</v>
      </c>
      <c r="J84" s="17">
        <f t="shared" ca="1" si="12"/>
        <v>1.2799999999999956</v>
      </c>
      <c r="K84" s="67">
        <f t="shared" ca="1" si="13"/>
        <v>6.2815999999999947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x14ac:dyDescent="0.3">
      <c r="A85" s="1"/>
      <c r="B85" s="45"/>
      <c r="C85" s="3">
        <v>0.47</v>
      </c>
      <c r="D85" s="39">
        <f t="shared" si="7"/>
        <v>2.3499999999999996</v>
      </c>
      <c r="E85" s="17">
        <f t="shared" ca="1" si="8"/>
        <v>29.066666666666663</v>
      </c>
      <c r="F85" s="17"/>
      <c r="G85" s="17">
        <f t="shared" ca="1" si="9"/>
        <v>4.13333333333334</v>
      </c>
      <c r="H85" s="17">
        <f t="shared" ca="1" si="10"/>
        <v>-11.250000000000002</v>
      </c>
      <c r="I85" s="17">
        <f t="shared" ca="1" si="11"/>
        <v>9.5355555555555629</v>
      </c>
      <c r="J85" s="17">
        <f t="shared" ca="1" si="12"/>
        <v>0.39738095238095844</v>
      </c>
      <c r="K85" s="67">
        <f t="shared" ca="1" si="13"/>
        <v>5.240613492063499</v>
      </c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x14ac:dyDescent="0.3">
      <c r="A86" s="1"/>
      <c r="B86" s="45"/>
      <c r="C86" s="3">
        <v>0.48</v>
      </c>
      <c r="D86" s="39">
        <f t="shared" si="7"/>
        <v>2.4</v>
      </c>
      <c r="E86" s="17">
        <f t="shared" ca="1" si="8"/>
        <v>29.599999999999998</v>
      </c>
      <c r="F86" s="17"/>
      <c r="G86" s="17">
        <f t="shared" ca="1" si="9"/>
        <v>3.2000000000000015</v>
      </c>
      <c r="H86" s="17">
        <f t="shared" ca="1" si="10"/>
        <v>-11</v>
      </c>
      <c r="I86" s="17">
        <f t="shared" ca="1" si="11"/>
        <v>8.4800000000000022</v>
      </c>
      <c r="J86" s="17">
        <f t="shared" ca="1" si="12"/>
        <v>-0.4514285714285699</v>
      </c>
      <c r="K86" s="67">
        <f t="shared" ca="1" si="13"/>
        <v>4.1929142857142878</v>
      </c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x14ac:dyDescent="0.3">
      <c r="A87" s="1"/>
      <c r="B87" s="45"/>
      <c r="C87" s="3">
        <v>0.49</v>
      </c>
      <c r="D87" s="39">
        <f t="shared" si="7"/>
        <v>2.4500000000000002</v>
      </c>
      <c r="E87" s="17">
        <f t="shared" ca="1" si="8"/>
        <v>30.133333333333336</v>
      </c>
      <c r="F87" s="17"/>
      <c r="G87" s="17">
        <f t="shared" ca="1" si="9"/>
        <v>2.2666666666666635</v>
      </c>
      <c r="H87" s="17">
        <f t="shared" ca="1" si="10"/>
        <v>-10.75</v>
      </c>
      <c r="I87" s="17">
        <f t="shared" ca="1" si="11"/>
        <v>7.375555555555553</v>
      </c>
      <c r="J87" s="17">
        <f t="shared" ca="1" si="12"/>
        <v>-1.2664285714285746</v>
      </c>
      <c r="K87" s="67">
        <f t="shared" ca="1" si="13"/>
        <v>3.1409833333333301</v>
      </c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x14ac:dyDescent="0.3">
      <c r="A88" s="1"/>
      <c r="B88" s="45"/>
      <c r="C88" s="3">
        <v>0.5</v>
      </c>
      <c r="D88" s="39">
        <f t="shared" si="7"/>
        <v>2.5</v>
      </c>
      <c r="E88" s="17">
        <f t="shared" ca="1" si="8"/>
        <v>30.666666666666668</v>
      </c>
      <c r="F88" s="17"/>
      <c r="G88" s="17">
        <f t="shared" ca="1" si="9"/>
        <v>1.3333333333333333</v>
      </c>
      <c r="H88" s="17">
        <f t="shared" ca="1" si="10"/>
        <v>-10.5</v>
      </c>
      <c r="I88" s="17">
        <f t="shared" ca="1" si="11"/>
        <v>6.2222222222222223</v>
      </c>
      <c r="J88" s="17">
        <f t="shared" ca="1" si="12"/>
        <v>-2.0476190476190479</v>
      </c>
      <c r="K88" s="67">
        <f t="shared" ca="1" si="13"/>
        <v>2.0873015873015874</v>
      </c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x14ac:dyDescent="0.3">
      <c r="A89" s="1"/>
      <c r="B89" s="45"/>
      <c r="C89" s="3">
        <v>0.51</v>
      </c>
      <c r="D89" s="39">
        <f t="shared" si="7"/>
        <v>2.5499999999999998</v>
      </c>
      <c r="E89" s="17">
        <f t="shared" ca="1" si="8"/>
        <v>31.2</v>
      </c>
      <c r="F89" s="17"/>
      <c r="G89" s="17">
        <f t="shared" ca="1" si="9"/>
        <v>0.4000000000000033</v>
      </c>
      <c r="H89" s="17">
        <f t="shared" ca="1" si="10"/>
        <v>-10.25</v>
      </c>
      <c r="I89" s="17">
        <f t="shared" ca="1" si="11"/>
        <v>5.020000000000004</v>
      </c>
      <c r="J89" s="17">
        <f t="shared" ca="1" si="12"/>
        <v>-2.7949999999999973</v>
      </c>
      <c r="K89" s="67">
        <f t="shared" ca="1" si="13"/>
        <v>1.0343500000000037</v>
      </c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x14ac:dyDescent="0.3">
      <c r="A90" s="1"/>
      <c r="B90" s="45"/>
      <c r="C90" s="3">
        <v>0.52</v>
      </c>
      <c r="D90" s="39">
        <f t="shared" si="7"/>
        <v>2.6</v>
      </c>
      <c r="E90" s="17">
        <f t="shared" ca="1" si="8"/>
        <v>31.733333333333334</v>
      </c>
      <c r="F90" s="17"/>
      <c r="G90" s="17">
        <f t="shared" ca="1" si="9"/>
        <v>-0.53333333333333499</v>
      </c>
      <c r="H90" s="17">
        <f t="shared" ca="1" si="10"/>
        <v>-10</v>
      </c>
      <c r="I90" s="17">
        <f t="shared" ca="1" si="11"/>
        <v>3.768888888888887</v>
      </c>
      <c r="J90" s="17">
        <f t="shared" ca="1" si="12"/>
        <v>-3.5085714285714298</v>
      </c>
      <c r="K90" s="67">
        <f t="shared" ca="1" si="13"/>
        <v>-1.5390476190477998E-2</v>
      </c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x14ac:dyDescent="0.3">
      <c r="A91" s="1"/>
      <c r="B91" s="45"/>
      <c r="C91" s="3">
        <v>0.53</v>
      </c>
      <c r="D91" s="39">
        <f t="shared" si="7"/>
        <v>2.6500000000000004</v>
      </c>
      <c r="E91" s="17">
        <f t="shared" ca="1" si="8"/>
        <v>32.266666666666673</v>
      </c>
      <c r="F91" s="17"/>
      <c r="G91" s="17">
        <f t="shared" ca="1" si="9"/>
        <v>-1.4666666666666732</v>
      </c>
      <c r="H91" s="17">
        <f t="shared" ca="1" si="10"/>
        <v>-9.7499999999999982</v>
      </c>
      <c r="I91" s="17">
        <f t="shared" ca="1" si="11"/>
        <v>2.46888888888888</v>
      </c>
      <c r="J91" s="17">
        <f t="shared" ca="1" si="12"/>
        <v>-4.1883333333333379</v>
      </c>
      <c r="K91" s="67">
        <f t="shared" ca="1" si="13"/>
        <v>-1.0594388888888959</v>
      </c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x14ac:dyDescent="0.3">
      <c r="A92" s="1"/>
      <c r="B92" s="45"/>
      <c r="C92" s="3">
        <v>0.54</v>
      </c>
      <c r="D92" s="40">
        <f t="shared" si="7"/>
        <v>2.7</v>
      </c>
      <c r="E92" s="18">
        <f t="shared" ca="1" si="8"/>
        <v>32.800000000000004</v>
      </c>
      <c r="F92" s="18"/>
      <c r="G92" s="18">
        <f t="shared" ca="1" si="9"/>
        <v>-2.4000000000000035</v>
      </c>
      <c r="H92" s="18">
        <f t="shared" ca="1" si="10"/>
        <v>-9.5</v>
      </c>
      <c r="I92" s="18">
        <f t="shared" ca="1" si="11"/>
        <v>1.1199999999999954</v>
      </c>
      <c r="J92" s="18">
        <f t="shared" ca="1" si="12"/>
        <v>-4.8342857142857172</v>
      </c>
      <c r="K92" s="68">
        <f t="shared" ca="1" si="13"/>
        <v>-2.0953142857142892</v>
      </c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x14ac:dyDescent="0.3">
      <c r="A93" s="1"/>
      <c r="B93" s="45"/>
      <c r="C93" s="3">
        <v>0.55000000000000004</v>
      </c>
      <c r="D93" s="38">
        <f t="shared" si="7"/>
        <v>2.75</v>
      </c>
      <c r="E93" s="16">
        <f t="shared" ca="1" si="8"/>
        <v>33.333333333333336</v>
      </c>
      <c r="F93" s="16"/>
      <c r="G93" s="16">
        <f t="shared" ca="1" si="9"/>
        <v>-3.3333333333333335</v>
      </c>
      <c r="H93" s="16">
        <f t="shared" ca="1" si="10"/>
        <v>-9.25</v>
      </c>
      <c r="I93" s="16">
        <f t="shared" ca="1" si="11"/>
        <v>-0.27777777777777796</v>
      </c>
      <c r="J93" s="16">
        <f t="shared" ca="1" si="12"/>
        <v>-5.4464285714285712</v>
      </c>
      <c r="K93" s="66">
        <f t="shared" ca="1" si="13"/>
        <v>-3.1205357142857144</v>
      </c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x14ac:dyDescent="0.3">
      <c r="A94" s="1"/>
      <c r="B94" s="45"/>
      <c r="C94" s="3">
        <v>0.56000000000000005</v>
      </c>
      <c r="D94" s="39">
        <f t="shared" si="7"/>
        <v>2.8000000000000003</v>
      </c>
      <c r="E94" s="17">
        <f t="shared" ca="1" si="8"/>
        <v>33.866666666666667</v>
      </c>
      <c r="F94" s="17"/>
      <c r="G94" s="17">
        <f t="shared" ca="1" si="9"/>
        <v>-4.2666666666666719</v>
      </c>
      <c r="H94" s="17">
        <f t="shared" ca="1" si="10"/>
        <v>-8.9999999999999982</v>
      </c>
      <c r="I94" s="17">
        <f t="shared" ca="1" si="11"/>
        <v>-1.7244444444444529</v>
      </c>
      <c r="J94" s="17">
        <f t="shared" ca="1" si="12"/>
        <v>-6.0247619047619079</v>
      </c>
      <c r="K94" s="67">
        <f t="shared" ca="1" si="13"/>
        <v>-4.1326222222222277</v>
      </c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x14ac:dyDescent="0.3">
      <c r="A95" s="1"/>
      <c r="B95" s="45"/>
      <c r="C95" s="3">
        <v>0.56999999999999995</v>
      </c>
      <c r="D95" s="39">
        <f t="shared" si="7"/>
        <v>2.8499999999999996</v>
      </c>
      <c r="E95" s="17">
        <f t="shared" ca="1" si="8"/>
        <v>34.4</v>
      </c>
      <c r="F95" s="17"/>
      <c r="G95" s="17">
        <f t="shared" ca="1" si="9"/>
        <v>-5.1999999999999931</v>
      </c>
      <c r="H95" s="17">
        <f t="shared" ca="1" si="10"/>
        <v>-8.7500000000000018</v>
      </c>
      <c r="I95" s="17">
        <f t="shared" ca="1" si="11"/>
        <v>-3.2199999999999895</v>
      </c>
      <c r="J95" s="17">
        <f t="shared" ca="1" si="12"/>
        <v>-6.5692857142857104</v>
      </c>
      <c r="K95" s="67">
        <f t="shared" ca="1" si="13"/>
        <v>-5.1290928571428509</v>
      </c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x14ac:dyDescent="0.3">
      <c r="A96" s="1"/>
      <c r="B96" s="45"/>
      <c r="C96" s="3">
        <v>0.57999999999999996</v>
      </c>
      <c r="D96" s="39">
        <f t="shared" si="7"/>
        <v>2.9</v>
      </c>
      <c r="E96" s="17">
        <f t="shared" ca="1" si="8"/>
        <v>34.93333333333333</v>
      </c>
      <c r="F96" s="17"/>
      <c r="G96" s="17">
        <f t="shared" ca="1" si="9"/>
        <v>-6.133333333333332</v>
      </c>
      <c r="H96" s="17">
        <f t="shared" ca="1" si="10"/>
        <v>-8.5</v>
      </c>
      <c r="I96" s="17">
        <f t="shared" ca="1" si="11"/>
        <v>-4.7644444444444423</v>
      </c>
      <c r="J96" s="17">
        <f t="shared" ca="1" si="12"/>
        <v>-7.0799999999999983</v>
      </c>
      <c r="K96" s="67">
        <f t="shared" ca="1" si="13"/>
        <v>-6.1074666666666646</v>
      </c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x14ac:dyDescent="0.3">
      <c r="A97" s="1"/>
      <c r="B97" s="45"/>
      <c r="C97" s="3">
        <v>0.59</v>
      </c>
      <c r="D97" s="39">
        <f t="shared" si="7"/>
        <v>2.9499999999999997</v>
      </c>
      <c r="E97" s="17">
        <f t="shared" ca="1" si="8"/>
        <v>35.466666666666661</v>
      </c>
      <c r="F97" s="17"/>
      <c r="G97" s="17">
        <f t="shared" ca="1" si="9"/>
        <v>-7.066666666666662</v>
      </c>
      <c r="H97" s="17">
        <f t="shared" ca="1" si="10"/>
        <v>-8.2500000000000018</v>
      </c>
      <c r="I97" s="17">
        <f t="shared" ca="1" si="11"/>
        <v>-6.3577777777777689</v>
      </c>
      <c r="J97" s="17">
        <f t="shared" ca="1" si="12"/>
        <v>-7.55690476190476</v>
      </c>
      <c r="K97" s="67">
        <f t="shared" ca="1" si="13"/>
        <v>-7.0652626984126927</v>
      </c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x14ac:dyDescent="0.3">
      <c r="A98" s="1"/>
      <c r="B98" s="45"/>
      <c r="C98" s="3">
        <v>0.6</v>
      </c>
      <c r="D98" s="39">
        <f t="shared" si="7"/>
        <v>3</v>
      </c>
      <c r="E98" s="17">
        <f t="shared" ca="1" si="8"/>
        <v>36</v>
      </c>
      <c r="F98" s="17"/>
      <c r="G98" s="17">
        <f t="shared" ca="1" si="9"/>
        <v>-8</v>
      </c>
      <c r="H98" s="17">
        <f t="shared" ca="1" si="10"/>
        <v>-8</v>
      </c>
      <c r="I98" s="17">
        <f t="shared" ca="1" si="11"/>
        <v>-8</v>
      </c>
      <c r="J98" s="17">
        <f t="shared" ca="1" si="12"/>
        <v>-8</v>
      </c>
      <c r="K98" s="67">
        <f t="shared" ca="1" si="13"/>
        <v>-8</v>
      </c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x14ac:dyDescent="0.3">
      <c r="A99" s="1"/>
      <c r="B99" s="45"/>
      <c r="C99" s="3">
        <v>0.61</v>
      </c>
      <c r="D99" s="39">
        <f t="shared" si="7"/>
        <v>3.05</v>
      </c>
      <c r="E99" s="17">
        <f t="shared" ca="1" si="8"/>
        <v>36.533333333333331</v>
      </c>
      <c r="F99" s="17"/>
      <c r="G99" s="17">
        <f t="shared" ca="1" si="9"/>
        <v>-8.93333333333333</v>
      </c>
      <c r="H99" s="17">
        <f t="shared" ca="1" si="10"/>
        <v>-7.7500000000000009</v>
      </c>
      <c r="I99" s="17">
        <f t="shared" ca="1" si="11"/>
        <v>-9.6911111111111055</v>
      </c>
      <c r="J99" s="17">
        <f t="shared" ca="1" si="12"/>
        <v>-8.409285714285712</v>
      </c>
      <c r="K99" s="67">
        <f t="shared" ca="1" si="13"/>
        <v>-8.9091976190476156</v>
      </c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x14ac:dyDescent="0.3">
      <c r="A100" s="1"/>
      <c r="B100" s="45"/>
      <c r="C100" s="3">
        <v>0.62</v>
      </c>
      <c r="D100" s="39">
        <f t="shared" si="7"/>
        <v>3.1</v>
      </c>
      <c r="E100" s="17">
        <f t="shared" ca="1" si="8"/>
        <v>37.06666666666667</v>
      </c>
      <c r="F100" s="17"/>
      <c r="G100" s="17">
        <f t="shared" ca="1" si="9"/>
        <v>-9.8666666666666689</v>
      </c>
      <c r="H100" s="17">
        <f t="shared" ca="1" si="10"/>
        <v>-7.5</v>
      </c>
      <c r="I100" s="17">
        <f t="shared" ca="1" si="11"/>
        <v>-11.431111111111115</v>
      </c>
      <c r="J100" s="17">
        <f t="shared" ca="1" si="12"/>
        <v>-8.7847619047619059</v>
      </c>
      <c r="K100" s="67">
        <f t="shared" ca="1" si="13"/>
        <v>-9.7903746031746053</v>
      </c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x14ac:dyDescent="0.3">
      <c r="A101" s="1"/>
      <c r="B101" s="45"/>
      <c r="C101" s="3">
        <v>0.63</v>
      </c>
      <c r="D101" s="39">
        <f t="shared" si="7"/>
        <v>3.15</v>
      </c>
      <c r="E101" s="17">
        <f t="shared" ca="1" si="8"/>
        <v>37.6</v>
      </c>
      <c r="F101" s="17"/>
      <c r="G101" s="17">
        <f t="shared" ca="1" si="9"/>
        <v>-10.799999999999997</v>
      </c>
      <c r="H101" s="17">
        <f t="shared" ca="1" si="10"/>
        <v>-7.25</v>
      </c>
      <c r="I101" s="17">
        <f t="shared" ca="1" si="11"/>
        <v>-13.219999999999994</v>
      </c>
      <c r="J101" s="17">
        <f t="shared" ca="1" si="12"/>
        <v>-9.1264285714285709</v>
      </c>
      <c r="K101" s="67">
        <f t="shared" ca="1" si="13"/>
        <v>-10.641049999999998</v>
      </c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x14ac:dyDescent="0.3">
      <c r="A102" s="1"/>
      <c r="B102" s="45"/>
      <c r="C102" s="3">
        <v>0.64</v>
      </c>
      <c r="D102" s="39">
        <f t="shared" ref="D102:D133" si="14" xml:space="preserve"> (X_Work_Max-X_Work_Min)*C102+X_Work_Min</f>
        <v>3.2</v>
      </c>
      <c r="E102" s="17">
        <f t="shared" ref="E102:E138" ca="1" si="15">y_12_FLINE</f>
        <v>38.133333333333333</v>
      </c>
      <c r="F102" s="17"/>
      <c r="G102" s="17">
        <f t="shared" ref="G102:G138" ca="1" si="16">Y_23_FLINE</f>
        <v>-11.733333333333336</v>
      </c>
      <c r="H102" s="17">
        <f t="shared" ref="H102:H138" ca="1" si="17">Y_34_FLINE</f>
        <v>-6.9999999999999991</v>
      </c>
      <c r="I102" s="17">
        <f t="shared" ref="I102:I138" ca="1" si="18">Y_123_FLINE</f>
        <v>-15.057777777777781</v>
      </c>
      <c r="J102" s="17">
        <f t="shared" ref="J102:J138" ca="1" si="19">Y_234_FLINE</f>
        <v>-9.4342857142857159</v>
      </c>
      <c r="K102" s="67">
        <f t="shared" ref="K102:K138" ca="1" si="20">Y_1234_FLINE</f>
        <v>-11.458742857142859</v>
      </c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x14ac:dyDescent="0.3">
      <c r="A103" s="1"/>
      <c r="B103" s="45"/>
      <c r="C103" s="3">
        <v>0.65</v>
      </c>
      <c r="D103" s="40">
        <f t="shared" si="14"/>
        <v>3.25</v>
      </c>
      <c r="E103" s="18">
        <f t="shared" ca="1" si="15"/>
        <v>38.666666666666664</v>
      </c>
      <c r="F103" s="18"/>
      <c r="G103" s="18">
        <f t="shared" ca="1" si="16"/>
        <v>-12.666666666666666</v>
      </c>
      <c r="H103" s="18">
        <f t="shared" ca="1" si="17"/>
        <v>-6.75</v>
      </c>
      <c r="I103" s="18">
        <f t="shared" ca="1" si="18"/>
        <v>-16.944444444444443</v>
      </c>
      <c r="J103" s="18">
        <f t="shared" ca="1" si="19"/>
        <v>-9.7083333333333321</v>
      </c>
      <c r="K103" s="68">
        <f t="shared" ca="1" si="20"/>
        <v>-12.24097222222222</v>
      </c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x14ac:dyDescent="0.3">
      <c r="A104" s="1"/>
      <c r="B104" s="45"/>
      <c r="C104" s="3">
        <v>0.66</v>
      </c>
      <c r="D104" s="38">
        <f t="shared" si="14"/>
        <v>3.3000000000000003</v>
      </c>
      <c r="E104" s="16">
        <f t="shared" ca="1" si="15"/>
        <v>39.199999999999996</v>
      </c>
      <c r="F104" s="16"/>
      <c r="G104" s="16">
        <f t="shared" ca="1" si="16"/>
        <v>-13.600000000000003</v>
      </c>
      <c r="H104" s="16">
        <f t="shared" ca="1" si="17"/>
        <v>-6.4999999999999982</v>
      </c>
      <c r="I104" s="16">
        <f t="shared" ca="1" si="18"/>
        <v>-18.88000000000001</v>
      </c>
      <c r="J104" s="16">
        <f t="shared" ca="1" si="19"/>
        <v>-9.9485714285714284</v>
      </c>
      <c r="K104" s="66">
        <f t="shared" ca="1" si="20"/>
        <v>-12.985257142857145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x14ac:dyDescent="0.3">
      <c r="A105" s="1"/>
      <c r="B105" s="45"/>
      <c r="C105" s="3">
        <v>0.67</v>
      </c>
      <c r="D105" s="39">
        <f t="shared" si="14"/>
        <v>3.35</v>
      </c>
      <c r="E105" s="17">
        <f t="shared" ca="1" si="15"/>
        <v>39.733333333333334</v>
      </c>
      <c r="F105" s="17"/>
      <c r="G105" s="17">
        <f t="shared" ca="1" si="16"/>
        <v>-14.533333333333337</v>
      </c>
      <c r="H105" s="17">
        <f t="shared" ca="1" si="17"/>
        <v>-6.25</v>
      </c>
      <c r="I105" s="17">
        <f t="shared" ca="1" si="18"/>
        <v>-20.864444444444448</v>
      </c>
      <c r="J105" s="17">
        <f t="shared" ca="1" si="19"/>
        <v>-10.155000000000001</v>
      </c>
      <c r="K105" s="67">
        <f t="shared" ca="1" si="20"/>
        <v>-13.689116666666669</v>
      </c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x14ac:dyDescent="0.3">
      <c r="A106" s="1"/>
      <c r="B106" s="45"/>
      <c r="C106" s="3">
        <v>0.68</v>
      </c>
      <c r="D106" s="39">
        <f t="shared" si="14"/>
        <v>3.4000000000000004</v>
      </c>
      <c r="E106" s="17">
        <f t="shared" ca="1" si="15"/>
        <v>40.266666666666666</v>
      </c>
      <c r="F106" s="17"/>
      <c r="G106" s="17">
        <f t="shared" ca="1" si="16"/>
        <v>-15.466666666666674</v>
      </c>
      <c r="H106" s="17">
        <f t="shared" ca="1" si="17"/>
        <v>-5.9999999999999982</v>
      </c>
      <c r="I106" s="17">
        <f t="shared" ca="1" si="18"/>
        <v>-22.89777777777779</v>
      </c>
      <c r="J106" s="17">
        <f t="shared" ca="1" si="19"/>
        <v>-10.32761904761905</v>
      </c>
      <c r="K106" s="67">
        <f t="shared" ca="1" si="20"/>
        <v>-14.350069841269846</v>
      </c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x14ac:dyDescent="0.3">
      <c r="A107" s="1"/>
      <c r="B107" s="45"/>
      <c r="C107" s="3">
        <v>0.69</v>
      </c>
      <c r="D107" s="39">
        <f t="shared" si="14"/>
        <v>3.4499999999999997</v>
      </c>
      <c r="E107" s="17">
        <f t="shared" ca="1" si="15"/>
        <v>40.800000000000004</v>
      </c>
      <c r="F107" s="17"/>
      <c r="G107" s="17">
        <f t="shared" ca="1" si="16"/>
        <v>-16.399999999999995</v>
      </c>
      <c r="H107" s="17">
        <f t="shared" ca="1" si="17"/>
        <v>-5.7500000000000018</v>
      </c>
      <c r="I107" s="17">
        <f t="shared" ca="1" si="18"/>
        <v>-24.97999999999999</v>
      </c>
      <c r="J107" s="17">
        <f t="shared" ca="1" si="19"/>
        <v>-10.466428571428571</v>
      </c>
      <c r="K107" s="67">
        <f t="shared" ca="1" si="20"/>
        <v>-14.965635714285714</v>
      </c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x14ac:dyDescent="0.3">
      <c r="A108" s="1"/>
      <c r="B108" s="45"/>
      <c r="C108" s="3">
        <v>0.7</v>
      </c>
      <c r="D108" s="39">
        <f t="shared" si="14"/>
        <v>3.5</v>
      </c>
      <c r="E108" s="17">
        <f t="shared" ca="1" si="15"/>
        <v>41.333333333333336</v>
      </c>
      <c r="F108" s="17"/>
      <c r="G108" s="17">
        <f t="shared" ca="1" si="16"/>
        <v>-17.333333333333332</v>
      </c>
      <c r="H108" s="17">
        <f t="shared" ca="1" si="17"/>
        <v>-5.5</v>
      </c>
      <c r="I108" s="17">
        <f t="shared" ca="1" si="18"/>
        <v>-27.111111111111111</v>
      </c>
      <c r="J108" s="17">
        <f t="shared" ca="1" si="19"/>
        <v>-10.571428571428571</v>
      </c>
      <c r="K108" s="67">
        <f t="shared" ca="1" si="20"/>
        <v>-15.533333333333331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x14ac:dyDescent="0.3">
      <c r="A109" s="1"/>
      <c r="B109" s="45"/>
      <c r="C109" s="3">
        <v>0.71</v>
      </c>
      <c r="D109" s="39">
        <f t="shared" si="14"/>
        <v>3.55</v>
      </c>
      <c r="E109" s="17">
        <f t="shared" ca="1" si="15"/>
        <v>41.866666666666667</v>
      </c>
      <c r="F109" s="17"/>
      <c r="G109" s="17">
        <f t="shared" ca="1" si="16"/>
        <v>-18.266666666666662</v>
      </c>
      <c r="H109" s="17">
        <f t="shared" ca="1" si="17"/>
        <v>-5.2500000000000009</v>
      </c>
      <c r="I109" s="17">
        <f t="shared" ca="1" si="18"/>
        <v>-29.291111111111103</v>
      </c>
      <c r="J109" s="17">
        <f t="shared" ca="1" si="19"/>
        <v>-10.642619047619048</v>
      </c>
      <c r="K109" s="67">
        <f t="shared" ca="1" si="20"/>
        <v>-16.050681746031746</v>
      </c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x14ac:dyDescent="0.3">
      <c r="A110" s="1"/>
      <c r="B110" s="45"/>
      <c r="C110" s="3">
        <v>0.72</v>
      </c>
      <c r="D110" s="39">
        <f t="shared" si="14"/>
        <v>3.5999999999999996</v>
      </c>
      <c r="E110" s="17">
        <f t="shared" ca="1" si="15"/>
        <v>42.4</v>
      </c>
      <c r="F110" s="17"/>
      <c r="G110" s="17">
        <f t="shared" ca="1" si="16"/>
        <v>-19.199999999999992</v>
      </c>
      <c r="H110" s="17">
        <f t="shared" ca="1" si="17"/>
        <v>-5.0000000000000018</v>
      </c>
      <c r="I110" s="17">
        <f t="shared" ca="1" si="18"/>
        <v>-31.519999999999982</v>
      </c>
      <c r="J110" s="17">
        <f t="shared" ca="1" si="19"/>
        <v>-10.679999999999998</v>
      </c>
      <c r="K110" s="67">
        <f t="shared" ca="1" si="20"/>
        <v>-16.515199999999993</v>
      </c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x14ac:dyDescent="0.3">
      <c r="A111" s="1"/>
      <c r="B111" s="45"/>
      <c r="C111" s="3">
        <v>0.73</v>
      </c>
      <c r="D111" s="39">
        <f t="shared" si="14"/>
        <v>3.65</v>
      </c>
      <c r="E111" s="17">
        <f t="shared" ca="1" si="15"/>
        <v>42.933333333333337</v>
      </c>
      <c r="F111" s="17"/>
      <c r="G111" s="17">
        <f t="shared" ca="1" si="16"/>
        <v>-20.133333333333329</v>
      </c>
      <c r="H111" s="17">
        <f t="shared" ca="1" si="17"/>
        <v>-4.75</v>
      </c>
      <c r="I111" s="17">
        <f t="shared" ca="1" si="18"/>
        <v>-33.797777777777775</v>
      </c>
      <c r="J111" s="17">
        <f t="shared" ca="1" si="19"/>
        <v>-10.683571428571428</v>
      </c>
      <c r="K111" s="67">
        <f t="shared" ca="1" si="20"/>
        <v>-16.924407142857142</v>
      </c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x14ac:dyDescent="0.3">
      <c r="A112" s="1"/>
      <c r="B112" s="45"/>
      <c r="C112" s="3">
        <v>0.74</v>
      </c>
      <c r="D112" s="39">
        <f t="shared" si="14"/>
        <v>3.7</v>
      </c>
      <c r="E112" s="17">
        <f t="shared" ca="1" si="15"/>
        <v>43.466666666666669</v>
      </c>
      <c r="F112" s="17"/>
      <c r="G112" s="17">
        <f t="shared" ca="1" si="16"/>
        <v>-21.06666666666667</v>
      </c>
      <c r="H112" s="17">
        <f t="shared" ca="1" si="17"/>
        <v>-4.4999999999999991</v>
      </c>
      <c r="I112" s="17">
        <f t="shared" ca="1" si="18"/>
        <v>-36.124444444444457</v>
      </c>
      <c r="J112" s="17">
        <f t="shared" ca="1" si="19"/>
        <v>-10.653333333333332</v>
      </c>
      <c r="K112" s="67">
        <f t="shared" ca="1" si="20"/>
        <v>-17.275822222222224</v>
      </c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x14ac:dyDescent="0.3">
      <c r="A113" s="1"/>
      <c r="B113" s="45"/>
      <c r="C113" s="3">
        <v>0.75</v>
      </c>
      <c r="D113" s="39">
        <f t="shared" si="14"/>
        <v>3.75</v>
      </c>
      <c r="E113" s="17">
        <f t="shared" ca="1" si="15"/>
        <v>44</v>
      </c>
      <c r="F113" s="17"/>
      <c r="G113" s="17">
        <f t="shared" ca="1" si="16"/>
        <v>-22</v>
      </c>
      <c r="H113" s="17">
        <f t="shared" ca="1" si="17"/>
        <v>-4.25</v>
      </c>
      <c r="I113" s="17">
        <f t="shared" ca="1" si="18"/>
        <v>-38.5</v>
      </c>
      <c r="J113" s="17">
        <f t="shared" ca="1" si="19"/>
        <v>-10.589285714285714</v>
      </c>
      <c r="K113" s="67">
        <f t="shared" ca="1" si="20"/>
        <v>-17.566964285714285</v>
      </c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x14ac:dyDescent="0.3">
      <c r="A114" s="1"/>
      <c r="B114" s="45"/>
      <c r="C114" s="3">
        <v>0.76</v>
      </c>
      <c r="D114" s="40">
        <f t="shared" si="14"/>
        <v>3.8</v>
      </c>
      <c r="E114" s="18">
        <f t="shared" ca="1" si="15"/>
        <v>44.533333333333331</v>
      </c>
      <c r="F114" s="18"/>
      <c r="G114" s="18">
        <f t="shared" ca="1" si="16"/>
        <v>-22.933333333333326</v>
      </c>
      <c r="H114" s="18">
        <f t="shared" ca="1" si="17"/>
        <v>-4.0000000000000009</v>
      </c>
      <c r="I114" s="18">
        <f t="shared" ca="1" si="18"/>
        <v>-40.924444444444426</v>
      </c>
      <c r="J114" s="18">
        <f t="shared" ca="1" si="19"/>
        <v>-10.491428571428571</v>
      </c>
      <c r="K114" s="68">
        <f t="shared" ca="1" si="20"/>
        <v>-17.795352380952377</v>
      </c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x14ac:dyDescent="0.3">
      <c r="A115" s="1"/>
      <c r="B115" s="45"/>
      <c r="C115" s="3">
        <v>0.77</v>
      </c>
      <c r="D115" s="38">
        <f t="shared" si="14"/>
        <v>3.85</v>
      </c>
      <c r="E115" s="16">
        <f t="shared" ca="1" si="15"/>
        <v>45.066666666666663</v>
      </c>
      <c r="F115" s="16"/>
      <c r="G115" s="16">
        <f t="shared" ca="1" si="16"/>
        <v>-23.866666666666664</v>
      </c>
      <c r="H115" s="16">
        <f t="shared" ca="1" si="17"/>
        <v>-3.7499999999999996</v>
      </c>
      <c r="I115" s="16">
        <f t="shared" ca="1" si="18"/>
        <v>-43.397777777777776</v>
      </c>
      <c r="J115" s="16">
        <f t="shared" ca="1" si="19"/>
        <v>-10.359761904761902</v>
      </c>
      <c r="K115" s="66">
        <f t="shared" ca="1" si="20"/>
        <v>-17.958505555555554</v>
      </c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x14ac:dyDescent="0.3">
      <c r="A116" s="1"/>
      <c r="B116" s="45"/>
      <c r="C116" s="3">
        <v>0.78</v>
      </c>
      <c r="D116" s="39">
        <f t="shared" si="14"/>
        <v>3.9000000000000004</v>
      </c>
      <c r="E116" s="17">
        <f t="shared" ca="1" si="15"/>
        <v>45.6</v>
      </c>
      <c r="F116" s="17"/>
      <c r="G116" s="17">
        <f t="shared" ca="1" si="16"/>
        <v>-24.800000000000008</v>
      </c>
      <c r="H116" s="17">
        <f t="shared" ca="1" si="17"/>
        <v>-3.4999999999999982</v>
      </c>
      <c r="I116" s="17">
        <f t="shared" ca="1" si="18"/>
        <v>-45.920000000000016</v>
      </c>
      <c r="J116" s="17">
        <f t="shared" ca="1" si="19"/>
        <v>-10.194285714285714</v>
      </c>
      <c r="K116" s="67">
        <f t="shared" ca="1" si="20"/>
        <v>-18.053942857142857</v>
      </c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x14ac:dyDescent="0.3">
      <c r="A117" s="1"/>
      <c r="B117" s="45"/>
      <c r="C117" s="3">
        <v>0.79</v>
      </c>
      <c r="D117" s="39">
        <f t="shared" si="14"/>
        <v>3.95</v>
      </c>
      <c r="E117" s="17">
        <f t="shared" ca="1" si="15"/>
        <v>46.133333333333333</v>
      </c>
      <c r="F117" s="17"/>
      <c r="G117" s="17">
        <f t="shared" ca="1" si="16"/>
        <v>-25.733333333333338</v>
      </c>
      <c r="H117" s="17">
        <f t="shared" ca="1" si="17"/>
        <v>-3.2499999999999991</v>
      </c>
      <c r="I117" s="17">
        <f t="shared" ca="1" si="18"/>
        <v>-48.491111111111117</v>
      </c>
      <c r="J117" s="17">
        <f t="shared" ca="1" si="19"/>
        <v>-9.995000000000001</v>
      </c>
      <c r="K117" s="67">
        <f t="shared" ca="1" si="20"/>
        <v>-18.079183333333333</v>
      </c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x14ac:dyDescent="0.3">
      <c r="A118" s="1"/>
      <c r="B118" s="45"/>
      <c r="C118" s="3">
        <v>0.8</v>
      </c>
      <c r="D118" s="39">
        <f t="shared" si="14"/>
        <v>4</v>
      </c>
      <c r="E118" s="17">
        <f t="shared" ca="1" si="15"/>
        <v>46.666666666666664</v>
      </c>
      <c r="F118" s="17"/>
      <c r="G118" s="17">
        <f t="shared" ca="1" si="16"/>
        <v>-26.666666666666668</v>
      </c>
      <c r="H118" s="17">
        <f t="shared" ca="1" si="17"/>
        <v>-3</v>
      </c>
      <c r="I118" s="17">
        <f t="shared" ca="1" si="18"/>
        <v>-51.111111111111114</v>
      </c>
      <c r="J118" s="17">
        <f t="shared" ca="1" si="19"/>
        <v>-9.7619047619047628</v>
      </c>
      <c r="K118" s="67">
        <f t="shared" ca="1" si="20"/>
        <v>-18.031746031746032</v>
      </c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x14ac:dyDescent="0.3">
      <c r="A119" s="1"/>
      <c r="B119" s="45"/>
      <c r="C119" s="3">
        <v>0.81</v>
      </c>
      <c r="D119" s="39">
        <f t="shared" si="14"/>
        <v>4.0500000000000007</v>
      </c>
      <c r="E119" s="17">
        <f t="shared" ca="1" si="15"/>
        <v>47.20000000000001</v>
      </c>
      <c r="F119" s="17"/>
      <c r="G119" s="17">
        <f t="shared" ca="1" si="16"/>
        <v>-27.600000000000012</v>
      </c>
      <c r="H119" s="17">
        <f t="shared" ca="1" si="17"/>
        <v>-2.7499999999999964</v>
      </c>
      <c r="I119" s="17">
        <f t="shared" ca="1" si="18"/>
        <v>-53.780000000000037</v>
      </c>
      <c r="J119" s="17">
        <f t="shared" ca="1" si="19"/>
        <v>-9.4949999999999957</v>
      </c>
      <c r="K119" s="67">
        <f t="shared" ca="1" si="20"/>
        <v>-17.909149999999997</v>
      </c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x14ac:dyDescent="0.3">
      <c r="A120" s="1"/>
      <c r="B120" s="45"/>
      <c r="C120" s="3">
        <v>0.82</v>
      </c>
      <c r="D120" s="39">
        <f t="shared" si="14"/>
        <v>4.0999999999999996</v>
      </c>
      <c r="E120" s="17">
        <f t="shared" ca="1" si="15"/>
        <v>47.733333333333327</v>
      </c>
      <c r="F120" s="17"/>
      <c r="G120" s="17">
        <f t="shared" ca="1" si="16"/>
        <v>-28.533333333333328</v>
      </c>
      <c r="H120" s="17">
        <f t="shared" ca="1" si="17"/>
        <v>-2.5000000000000018</v>
      </c>
      <c r="I120" s="17">
        <f t="shared" ca="1" si="18"/>
        <v>-56.497777777777763</v>
      </c>
      <c r="J120" s="17">
        <f t="shared" ca="1" si="19"/>
        <v>-9.1942857142857157</v>
      </c>
      <c r="K120" s="67">
        <f t="shared" ca="1" si="20"/>
        <v>-17.708914285714286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x14ac:dyDescent="0.3">
      <c r="A121" s="1"/>
      <c r="B121" s="45"/>
      <c r="C121" s="3">
        <v>0.83</v>
      </c>
      <c r="D121" s="39">
        <f t="shared" si="14"/>
        <v>4.1499999999999995</v>
      </c>
      <c r="E121" s="17">
        <f t="shared" ca="1" si="15"/>
        <v>48.266666666666659</v>
      </c>
      <c r="F121" s="17"/>
      <c r="G121" s="17">
        <f t="shared" ca="1" si="16"/>
        <v>-29.466666666666658</v>
      </c>
      <c r="H121" s="17">
        <f t="shared" ca="1" si="17"/>
        <v>-2.2500000000000027</v>
      </c>
      <c r="I121" s="17">
        <f t="shared" ca="1" si="18"/>
        <v>-59.264444444444415</v>
      </c>
      <c r="J121" s="17">
        <f t="shared" ca="1" si="19"/>
        <v>-8.8597619047619087</v>
      </c>
      <c r="K121" s="67">
        <f t="shared" ca="1" si="20"/>
        <v>-17.428557936507939</v>
      </c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x14ac:dyDescent="0.3">
      <c r="A122" s="1"/>
      <c r="B122" s="45"/>
      <c r="C122" s="3">
        <v>0.84</v>
      </c>
      <c r="D122" s="39">
        <f t="shared" si="14"/>
        <v>4.2</v>
      </c>
      <c r="E122" s="17">
        <f t="shared" ca="1" si="15"/>
        <v>48.800000000000004</v>
      </c>
      <c r="F122" s="17"/>
      <c r="G122" s="17">
        <f t="shared" ca="1" si="16"/>
        <v>-30.400000000000006</v>
      </c>
      <c r="H122" s="17">
        <f t="shared" ca="1" si="17"/>
        <v>-1.9999999999999991</v>
      </c>
      <c r="I122" s="17">
        <f t="shared" ca="1" si="18"/>
        <v>-62.08000000000002</v>
      </c>
      <c r="J122" s="17">
        <f t="shared" ca="1" si="19"/>
        <v>-8.4914285714285711</v>
      </c>
      <c r="K122" s="67">
        <f t="shared" ca="1" si="20"/>
        <v>-17.0656</v>
      </c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x14ac:dyDescent="0.3">
      <c r="A123" s="1"/>
      <c r="B123" s="45"/>
      <c r="C123" s="3">
        <v>0.85</v>
      </c>
      <c r="D123" s="39">
        <f t="shared" si="14"/>
        <v>4.25</v>
      </c>
      <c r="E123" s="17">
        <f t="shared" ca="1" si="15"/>
        <v>49.333333333333336</v>
      </c>
      <c r="F123" s="17"/>
      <c r="G123" s="17">
        <f t="shared" ca="1" si="16"/>
        <v>-31.333333333333332</v>
      </c>
      <c r="H123" s="17">
        <f t="shared" ca="1" si="17"/>
        <v>-1.75</v>
      </c>
      <c r="I123" s="17">
        <f t="shared" ca="1" si="18"/>
        <v>-64.944444444444443</v>
      </c>
      <c r="J123" s="17">
        <f t="shared" ca="1" si="19"/>
        <v>-8.0892857142857135</v>
      </c>
      <c r="K123" s="67">
        <f t="shared" ca="1" si="20"/>
        <v>-16.617559523809526</v>
      </c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x14ac:dyDescent="0.3">
      <c r="A124" s="1"/>
      <c r="B124" s="45"/>
      <c r="C124" s="3">
        <v>0.86</v>
      </c>
      <c r="D124" s="39">
        <f t="shared" si="14"/>
        <v>4.3</v>
      </c>
      <c r="E124" s="17">
        <f t="shared" ca="1" si="15"/>
        <v>49.866666666666667</v>
      </c>
      <c r="F124" s="17"/>
      <c r="G124" s="17">
        <f t="shared" ca="1" si="16"/>
        <v>-32.266666666666659</v>
      </c>
      <c r="H124" s="17">
        <f t="shared" ca="1" si="17"/>
        <v>-1.5000000000000009</v>
      </c>
      <c r="I124" s="17">
        <f t="shared" ca="1" si="18"/>
        <v>-67.857777777777756</v>
      </c>
      <c r="J124" s="17">
        <f t="shared" ca="1" si="19"/>
        <v>-7.6533333333333342</v>
      </c>
      <c r="K124" s="67">
        <f t="shared" ca="1" si="20"/>
        <v>-16.081955555555556</v>
      </c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x14ac:dyDescent="0.3">
      <c r="A125" s="1"/>
      <c r="B125" s="45"/>
      <c r="C125" s="3">
        <v>0.87</v>
      </c>
      <c r="D125" s="40">
        <f t="shared" si="14"/>
        <v>4.3499999999999996</v>
      </c>
      <c r="E125" s="18">
        <f t="shared" ca="1" si="15"/>
        <v>50.4</v>
      </c>
      <c r="F125" s="18"/>
      <c r="G125" s="18">
        <f t="shared" ca="1" si="16"/>
        <v>-33.199999999999996</v>
      </c>
      <c r="H125" s="18">
        <f t="shared" ca="1" si="17"/>
        <v>-1.2500000000000018</v>
      </c>
      <c r="I125" s="18">
        <f t="shared" ca="1" si="18"/>
        <v>-70.819999999999979</v>
      </c>
      <c r="J125" s="18">
        <f t="shared" ca="1" si="19"/>
        <v>-7.1835714285714323</v>
      </c>
      <c r="K125" s="68">
        <f t="shared" ca="1" si="20"/>
        <v>-15.456307142857147</v>
      </c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x14ac:dyDescent="0.3">
      <c r="A126" s="1"/>
      <c r="B126" s="45"/>
      <c r="C126" s="3">
        <v>0.88</v>
      </c>
      <c r="D126" s="38">
        <f t="shared" si="14"/>
        <v>4.4000000000000004</v>
      </c>
      <c r="E126" s="16">
        <f t="shared" ca="1" si="15"/>
        <v>50.933333333333337</v>
      </c>
      <c r="F126" s="16"/>
      <c r="G126" s="16">
        <f t="shared" ca="1" si="16"/>
        <v>-34.13333333333334</v>
      </c>
      <c r="H126" s="16">
        <f t="shared" ca="1" si="17"/>
        <v>-0.99999999999999822</v>
      </c>
      <c r="I126" s="16">
        <f t="shared" ca="1" si="18"/>
        <v>-73.831111111111127</v>
      </c>
      <c r="J126" s="16">
        <f t="shared" ca="1" si="19"/>
        <v>-6.6799999999999971</v>
      </c>
      <c r="K126" s="66">
        <f t="shared" ca="1" si="20"/>
        <v>-14.738133333333327</v>
      </c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x14ac:dyDescent="0.3">
      <c r="A127" s="1"/>
      <c r="B127" s="45"/>
      <c r="C127" s="3">
        <v>0.89</v>
      </c>
      <c r="D127" s="39">
        <f t="shared" si="14"/>
        <v>4.45</v>
      </c>
      <c r="E127" s="17">
        <f t="shared" ca="1" si="15"/>
        <v>51.466666666666669</v>
      </c>
      <c r="F127" s="17"/>
      <c r="G127" s="17">
        <f t="shared" ca="1" si="16"/>
        <v>-35.06666666666667</v>
      </c>
      <c r="H127" s="17">
        <f t="shared" ca="1" si="17"/>
        <v>-0.74999999999999911</v>
      </c>
      <c r="I127" s="17">
        <f t="shared" ca="1" si="18"/>
        <v>-76.891111111111115</v>
      </c>
      <c r="J127" s="17">
        <f t="shared" ca="1" si="19"/>
        <v>-6.1426190476190454</v>
      </c>
      <c r="K127" s="67">
        <f t="shared" ca="1" si="20"/>
        <v>-13.924953174603171</v>
      </c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x14ac:dyDescent="0.3">
      <c r="A128" s="1"/>
      <c r="B128" s="45"/>
      <c r="C128" s="3">
        <v>0.9</v>
      </c>
      <c r="D128" s="39">
        <f t="shared" si="14"/>
        <v>4.5</v>
      </c>
      <c r="E128" s="17">
        <f t="shared" ca="1" si="15"/>
        <v>52</v>
      </c>
      <c r="F128" s="17"/>
      <c r="G128" s="17">
        <f t="shared" ca="1" si="16"/>
        <v>-36</v>
      </c>
      <c r="H128" s="17">
        <f t="shared" ca="1" si="17"/>
        <v>-0.5</v>
      </c>
      <c r="I128" s="17">
        <f t="shared" ca="1" si="18"/>
        <v>-80</v>
      </c>
      <c r="J128" s="17">
        <f t="shared" ca="1" si="19"/>
        <v>-5.5714285714285712</v>
      </c>
      <c r="K128" s="67">
        <f t="shared" ca="1" si="20"/>
        <v>-13.014285714285714</v>
      </c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x14ac:dyDescent="0.3">
      <c r="A129" s="1"/>
      <c r="B129" s="45"/>
      <c r="C129" s="3">
        <v>0.91</v>
      </c>
      <c r="D129" s="39">
        <f t="shared" si="14"/>
        <v>4.55</v>
      </c>
      <c r="E129" s="17">
        <f t="shared" ca="1" si="15"/>
        <v>52.533333333333331</v>
      </c>
      <c r="F129" s="17"/>
      <c r="G129" s="17">
        <f t="shared" ca="1" si="16"/>
        <v>-36.93333333333333</v>
      </c>
      <c r="H129" s="17">
        <f t="shared" ca="1" si="17"/>
        <v>-0.25000000000000089</v>
      </c>
      <c r="I129" s="17">
        <f t="shared" ca="1" si="18"/>
        <v>-83.157777777777767</v>
      </c>
      <c r="J129" s="17">
        <f t="shared" ca="1" si="19"/>
        <v>-4.9664285714285734</v>
      </c>
      <c r="K129" s="67">
        <f t="shared" ca="1" si="20"/>
        <v>-12.003650000000004</v>
      </c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x14ac:dyDescent="0.3">
      <c r="A130" s="1"/>
      <c r="B130" s="45"/>
      <c r="C130" s="3">
        <v>0.92</v>
      </c>
      <c r="D130" s="39">
        <f t="shared" si="14"/>
        <v>4.6000000000000005</v>
      </c>
      <c r="E130" s="17">
        <f t="shared" ca="1" si="15"/>
        <v>53.06666666666667</v>
      </c>
      <c r="F130" s="17"/>
      <c r="G130" s="17">
        <f t="shared" ca="1" si="16"/>
        <v>-37.866666666666681</v>
      </c>
      <c r="H130" s="17">
        <f t="shared" ca="1" si="17"/>
        <v>2.6645352591003757E-15</v>
      </c>
      <c r="I130" s="17">
        <f t="shared" ca="1" si="18"/>
        <v>-86.364444444444487</v>
      </c>
      <c r="J130" s="17">
        <f t="shared" ca="1" si="19"/>
        <v>-4.3276190476190406</v>
      </c>
      <c r="K130" s="67">
        <f t="shared" ca="1" si="20"/>
        <v>-10.890565079365068</v>
      </c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x14ac:dyDescent="0.3">
      <c r="A131" s="1"/>
      <c r="B131" s="45"/>
      <c r="C131" s="3">
        <v>0.93</v>
      </c>
      <c r="D131" s="39">
        <f t="shared" si="14"/>
        <v>4.6500000000000004</v>
      </c>
      <c r="E131" s="17">
        <f t="shared" ca="1" si="15"/>
        <v>53.6</v>
      </c>
      <c r="F131" s="17"/>
      <c r="G131" s="17">
        <f t="shared" ca="1" si="16"/>
        <v>-38.800000000000004</v>
      </c>
      <c r="H131" s="17">
        <f t="shared" ca="1" si="17"/>
        <v>0.25000000000000178</v>
      </c>
      <c r="I131" s="17">
        <f t="shared" ca="1" si="18"/>
        <v>-89.620000000000019</v>
      </c>
      <c r="J131" s="17">
        <f t="shared" ca="1" si="19"/>
        <v>-3.6549999999999949</v>
      </c>
      <c r="K131" s="67">
        <f t="shared" ca="1" si="20"/>
        <v>-9.6725499999999904</v>
      </c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x14ac:dyDescent="0.3">
      <c r="A132" s="1"/>
      <c r="B132" s="45"/>
      <c r="C132" s="3">
        <v>0.94</v>
      </c>
      <c r="D132" s="39">
        <f t="shared" si="14"/>
        <v>4.6999999999999993</v>
      </c>
      <c r="E132" s="17">
        <f t="shared" ca="1" si="15"/>
        <v>54.133333333333326</v>
      </c>
      <c r="F132" s="17"/>
      <c r="G132" s="17">
        <f t="shared" ca="1" si="16"/>
        <v>-39.73333333333332</v>
      </c>
      <c r="H132" s="17">
        <f t="shared" ca="1" si="17"/>
        <v>0.49999999999999645</v>
      </c>
      <c r="I132" s="17">
        <f t="shared" ca="1" si="18"/>
        <v>-92.924444444444404</v>
      </c>
      <c r="J132" s="17">
        <f t="shared" ca="1" si="19"/>
        <v>-2.9485714285714386</v>
      </c>
      <c r="K132" s="67">
        <f t="shared" ca="1" si="20"/>
        <v>-8.3471238095238292</v>
      </c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x14ac:dyDescent="0.3">
      <c r="A133" s="1"/>
      <c r="B133" s="45"/>
      <c r="C133" s="3">
        <v>0.95</v>
      </c>
      <c r="D133" s="39">
        <f t="shared" si="14"/>
        <v>4.75</v>
      </c>
      <c r="E133" s="17">
        <f t="shared" ca="1" si="15"/>
        <v>54.666666666666664</v>
      </c>
      <c r="F133" s="17"/>
      <c r="G133" s="17">
        <f t="shared" ca="1" si="16"/>
        <v>-40.666666666666664</v>
      </c>
      <c r="H133" s="17">
        <f t="shared" ca="1" si="17"/>
        <v>0.75</v>
      </c>
      <c r="I133" s="17">
        <f t="shared" ca="1" si="18"/>
        <v>-96.277777777777771</v>
      </c>
      <c r="J133" s="17">
        <f t="shared" ca="1" si="19"/>
        <v>-2.208333333333333</v>
      </c>
      <c r="K133" s="67">
        <f t="shared" ca="1" si="20"/>
        <v>-6.9118055555555546</v>
      </c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x14ac:dyDescent="0.3">
      <c r="A134" s="1"/>
      <c r="B134" s="45"/>
      <c r="C134" s="3">
        <v>0.96</v>
      </c>
      <c r="D134" s="39">
        <f t="shared" ref="D134:D138" si="21" xml:space="preserve"> (X_Work_Max-X_Work_Min)*C134+X_Work_Min</f>
        <v>4.8</v>
      </c>
      <c r="E134" s="17">
        <f t="shared" ca="1" si="15"/>
        <v>55.199999999999996</v>
      </c>
      <c r="F134" s="17"/>
      <c r="G134" s="17">
        <f t="shared" ca="1" si="16"/>
        <v>-41.6</v>
      </c>
      <c r="H134" s="17">
        <f t="shared" ca="1" si="17"/>
        <v>0.99999999999999911</v>
      </c>
      <c r="I134" s="17">
        <f t="shared" ca="1" si="18"/>
        <v>-99.679999999999993</v>
      </c>
      <c r="J134" s="17">
        <f t="shared" ca="1" si="19"/>
        <v>-1.4342857142857173</v>
      </c>
      <c r="K134" s="67">
        <f t="shared" ca="1" si="20"/>
        <v>-5.3641142857142921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x14ac:dyDescent="0.3">
      <c r="A135" s="1"/>
      <c r="B135" s="45"/>
      <c r="C135" s="3">
        <v>0.97</v>
      </c>
      <c r="D135" s="39">
        <f t="shared" si="21"/>
        <v>4.8499999999999996</v>
      </c>
      <c r="E135" s="17">
        <f t="shared" ca="1" si="15"/>
        <v>55.733333333333327</v>
      </c>
      <c r="F135" s="17"/>
      <c r="G135" s="17">
        <f t="shared" ca="1" si="16"/>
        <v>-42.533333333333324</v>
      </c>
      <c r="H135" s="17">
        <f t="shared" ca="1" si="17"/>
        <v>1.2499999999999982</v>
      </c>
      <c r="I135" s="17">
        <f t="shared" ca="1" si="18"/>
        <v>-103.13111111111108</v>
      </c>
      <c r="J135" s="17">
        <f t="shared" ca="1" si="19"/>
        <v>-0.62642857142857722</v>
      </c>
      <c r="K135" s="67">
        <f t="shared" ca="1" si="20"/>
        <v>-3.7015690476190599</v>
      </c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x14ac:dyDescent="0.3">
      <c r="A136" s="1"/>
      <c r="B136" s="45"/>
      <c r="C136" s="3">
        <v>0.98</v>
      </c>
      <c r="D136" s="40">
        <f t="shared" si="21"/>
        <v>4.9000000000000004</v>
      </c>
      <c r="E136" s="18">
        <f t="shared" ca="1" si="15"/>
        <v>56.266666666666673</v>
      </c>
      <c r="F136" s="18"/>
      <c r="G136" s="18">
        <f t="shared" ca="1" si="16"/>
        <v>-43.466666666666676</v>
      </c>
      <c r="H136" s="18">
        <f t="shared" ca="1" si="17"/>
        <v>1.5000000000000018</v>
      </c>
      <c r="I136" s="18">
        <f t="shared" ca="1" si="18"/>
        <v>-106.63111111111114</v>
      </c>
      <c r="J136" s="18">
        <f t="shared" ca="1" si="19"/>
        <v>0.21523809523810122</v>
      </c>
      <c r="K136" s="68">
        <f t="shared" ca="1" si="20"/>
        <v>-1.9216888888888761</v>
      </c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x14ac:dyDescent="0.3">
      <c r="A137" s="1"/>
      <c r="B137" s="45"/>
      <c r="C137" s="3">
        <v>0.99</v>
      </c>
      <c r="D137" s="38">
        <f t="shared" si="21"/>
        <v>4.95</v>
      </c>
      <c r="E137" s="16">
        <f t="shared" ca="1" si="15"/>
        <v>56.800000000000004</v>
      </c>
      <c r="F137" s="16"/>
      <c r="G137" s="16">
        <f t="shared" ca="1" si="16"/>
        <v>-44.4</v>
      </c>
      <c r="H137" s="16">
        <f t="shared" ca="1" si="17"/>
        <v>1.7500000000000009</v>
      </c>
      <c r="I137" s="16">
        <f t="shared" ca="1" si="18"/>
        <v>-110.18</v>
      </c>
      <c r="J137" s="16">
        <f t="shared" ca="1" si="19"/>
        <v>1.0907142857142889</v>
      </c>
      <c r="K137" s="66">
        <f t="shared" ca="1" si="20"/>
        <v>-2.1992857142850219E-2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x14ac:dyDescent="0.3">
      <c r="A138" s="1"/>
      <c r="B138" s="45"/>
      <c r="C138" s="69">
        <v>1</v>
      </c>
      <c r="D138" s="40">
        <f t="shared" si="21"/>
        <v>5</v>
      </c>
      <c r="E138" s="18">
        <f t="shared" ca="1" si="15"/>
        <v>57.333333333333336</v>
      </c>
      <c r="F138" s="18"/>
      <c r="G138" s="18">
        <f t="shared" ca="1" si="16"/>
        <v>-45.333333333333336</v>
      </c>
      <c r="H138" s="18">
        <f t="shared" ca="1" si="17"/>
        <v>2</v>
      </c>
      <c r="I138" s="18">
        <f t="shared" ca="1" si="18"/>
        <v>-113.77777777777779</v>
      </c>
      <c r="J138" s="18">
        <f t="shared" ca="1" si="19"/>
        <v>2</v>
      </c>
      <c r="K138" s="68">
        <f t="shared" ca="1" si="20"/>
        <v>2</v>
      </c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Parameter_Spinner">
              <controlPr defaultSize="0" autoPict="0">
                <anchor>
                  <from>
                    <xdr:col>8</xdr:col>
                    <xdr:colOff>142875</xdr:colOff>
                    <xdr:row>3</xdr:row>
                    <xdr:rowOff>9525</xdr:rowOff>
                  </from>
                  <to>
                    <xdr:col>8</xdr:col>
                    <xdr:colOff>447675</xdr:colOff>
                    <xdr:row>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11"/>
  <sheetViews>
    <sheetView workbookViewId="0">
      <selection activeCell="A4" sqref="A4:B11"/>
    </sheetView>
  </sheetViews>
  <sheetFormatPr defaultRowHeight="15" x14ac:dyDescent="0.25"/>
  <cols>
    <col min="1" max="1" width="12.85546875" bestFit="1" customWidth="1"/>
    <col min="2" max="2" width="71.42578125" bestFit="1" customWidth="1"/>
  </cols>
  <sheetData>
    <row r="1" spans="1:2" x14ac:dyDescent="0.25">
      <c r="A1" s="24" t="s">
        <v>15</v>
      </c>
      <c r="B1" s="24" t="s">
        <v>16</v>
      </c>
    </row>
    <row r="2" spans="1:2" x14ac:dyDescent="0.25">
      <c r="A2" t="s">
        <v>60</v>
      </c>
      <c r="B2" t="s">
        <v>61</v>
      </c>
    </row>
    <row r="4" spans="1:2" x14ac:dyDescent="0.25">
      <c r="A4" t="s">
        <v>17</v>
      </c>
      <c r="B4" t="s">
        <v>43</v>
      </c>
    </row>
    <row r="5" spans="1:2" x14ac:dyDescent="0.25">
      <c r="A5" t="s">
        <v>20</v>
      </c>
      <c r="B5" t="s">
        <v>46</v>
      </c>
    </row>
    <row r="6" spans="1:2" x14ac:dyDescent="0.25">
      <c r="A6" t="s">
        <v>22</v>
      </c>
      <c r="B6" t="s">
        <v>48</v>
      </c>
    </row>
    <row r="8" spans="1:2" x14ac:dyDescent="0.25">
      <c r="A8" t="s">
        <v>18</v>
      </c>
      <c r="B8" t="s">
        <v>44</v>
      </c>
    </row>
    <row r="9" spans="1:2" x14ac:dyDescent="0.25">
      <c r="A9" t="s">
        <v>21</v>
      </c>
      <c r="B9" t="s">
        <v>47</v>
      </c>
    </row>
    <row r="11" spans="1:2" x14ac:dyDescent="0.25">
      <c r="A11" t="s">
        <v>19</v>
      </c>
      <c r="B11" t="s">
        <v>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B2:C22"/>
  <sheetViews>
    <sheetView workbookViewId="0">
      <selection activeCell="B15" sqref="B15:G22"/>
    </sheetView>
  </sheetViews>
  <sheetFormatPr defaultRowHeight="15" x14ac:dyDescent="0.25"/>
  <cols>
    <col min="2" max="2" width="13.28515625" customWidth="1"/>
  </cols>
  <sheetData>
    <row r="2" spans="2:3" x14ac:dyDescent="0.25">
      <c r="B2" t="s">
        <v>62</v>
      </c>
    </row>
    <row r="3" spans="2:3" x14ac:dyDescent="0.25">
      <c r="B3" t="s">
        <v>63</v>
      </c>
    </row>
    <row r="4" spans="2:3" x14ac:dyDescent="0.25">
      <c r="B4" t="s">
        <v>64</v>
      </c>
    </row>
    <row r="5" spans="2:3" x14ac:dyDescent="0.25">
      <c r="B5" t="s">
        <v>65</v>
      </c>
    </row>
    <row r="6" spans="2:3" x14ac:dyDescent="0.25">
      <c r="B6" t="s">
        <v>66</v>
      </c>
    </row>
    <row r="7" spans="2:3" x14ac:dyDescent="0.25">
      <c r="B7" t="s">
        <v>67</v>
      </c>
    </row>
    <row r="8" spans="2:3" x14ac:dyDescent="0.25">
      <c r="B8" t="s">
        <v>68</v>
      </c>
    </row>
    <row r="9" spans="2:3" x14ac:dyDescent="0.25">
      <c r="B9" t="s">
        <v>69</v>
      </c>
    </row>
    <row r="10" spans="2:3" x14ac:dyDescent="0.25">
      <c r="B10" t="s">
        <v>70</v>
      </c>
    </row>
    <row r="11" spans="2:3" x14ac:dyDescent="0.25">
      <c r="B11" t="s">
        <v>71</v>
      </c>
    </row>
    <row r="12" spans="2:3" x14ac:dyDescent="0.25">
      <c r="B12" t="s">
        <v>72</v>
      </c>
    </row>
    <row r="13" spans="2:3" x14ac:dyDescent="0.25">
      <c r="B13" t="s">
        <v>73</v>
      </c>
    </row>
    <row r="15" spans="2:3" x14ac:dyDescent="0.25">
      <c r="B15" s="71" t="s">
        <v>17</v>
      </c>
      <c r="C15" s="70" t="s">
        <v>74</v>
      </c>
    </row>
    <row r="16" spans="2:3" x14ac:dyDescent="0.25">
      <c r="B16" s="71" t="s">
        <v>20</v>
      </c>
      <c r="C16" s="70" t="s">
        <v>75</v>
      </c>
    </row>
    <row r="17" spans="2:3" x14ac:dyDescent="0.25">
      <c r="B17" s="71" t="s">
        <v>22</v>
      </c>
      <c r="C17" s="70" t="s">
        <v>76</v>
      </c>
    </row>
    <row r="18" spans="2:3" x14ac:dyDescent="0.25">
      <c r="B18" s="71"/>
    </row>
    <row r="19" spans="2:3" x14ac:dyDescent="0.25">
      <c r="B19" s="71" t="s">
        <v>18</v>
      </c>
      <c r="C19" s="70" t="s">
        <v>77</v>
      </c>
    </row>
    <row r="20" spans="2:3" x14ac:dyDescent="0.25">
      <c r="B20" s="71" t="s">
        <v>21</v>
      </c>
      <c r="C20" s="70" t="s">
        <v>78</v>
      </c>
    </row>
    <row r="21" spans="2:3" x14ac:dyDescent="0.25">
      <c r="B21" s="71"/>
    </row>
    <row r="22" spans="2:3" x14ac:dyDescent="0.25">
      <c r="B22" s="71" t="s">
        <v>19</v>
      </c>
      <c r="C22" s="70" t="s">
        <v>79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14</vt:i4>
      </vt:variant>
    </vt:vector>
  </HeadingPairs>
  <TitlesOfParts>
    <vt:vector size="17" baseType="lpstr">
      <vt:lpstr>Aitken_Lagrange</vt:lpstr>
      <vt:lpstr>User Defined Functions</vt:lpstr>
      <vt:lpstr>VBA Functional Form</vt:lpstr>
      <vt:lpstr>Point_Parameter</vt:lpstr>
      <vt:lpstr>X_P1</vt:lpstr>
      <vt:lpstr>X_P2</vt:lpstr>
      <vt:lpstr>X_P3</vt:lpstr>
      <vt:lpstr>X_P4</vt:lpstr>
      <vt:lpstr>X_Work_Max</vt:lpstr>
      <vt:lpstr>X_Work_Min</vt:lpstr>
      <vt:lpstr>XStar</vt:lpstr>
      <vt:lpstr>Y_P1</vt:lpstr>
      <vt:lpstr>Y_P2</vt:lpstr>
      <vt:lpstr>Y_P3</vt:lpstr>
      <vt:lpstr>Y_P4</vt:lpstr>
      <vt:lpstr>Y_Work_Max</vt:lpstr>
      <vt:lpstr>Y_Work_Min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Bartholomew</dc:creator>
  <cp:lastModifiedBy>Alfred_UpStairs</cp:lastModifiedBy>
  <dcterms:created xsi:type="dcterms:W3CDTF">2011-06-06T21:53:38Z</dcterms:created>
  <dcterms:modified xsi:type="dcterms:W3CDTF">2015-01-06T16:28:49Z</dcterms:modified>
</cp:coreProperties>
</file>